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120" yWindow="120" windowWidth="15180" windowHeight="8835"/>
  </bookViews>
  <sheets>
    <sheet name="List1" sheetId="2" r:id="rId1"/>
  </sheets>
  <definedNames>
    <definedName name="body_lua_kapitoly">#REF!</definedName>
    <definedName name="body_lua_list_kapitoly">#REF!</definedName>
    <definedName name="body_lua_master.0">#REF!</definedName>
    <definedName name="body_lua_master.2">#REF!</definedName>
    <definedName name="body_lua_typy.0">#REF!</definedName>
    <definedName name="body_lua_typy.2">#REF!</definedName>
    <definedName name="body_rozpocty_rozpocty">#REF!</definedName>
    <definedName name="header_rozpocty_rozpocty">#REF!</definedName>
    <definedName name="_xlnm.Print_Area" localSheetId="0">List1!$A$1:$T$79</definedName>
    <definedName name="sum_lua_list_kapitoly">#REF!</definedName>
    <definedName name="sum_lua_master.0">#REF!</definedName>
    <definedName name="sum_lua_master.2">#REF!</definedName>
    <definedName name="top_lua_list_kapitoly">#REF!</definedName>
  </definedNames>
  <calcPr calcId="145621"/>
</workbook>
</file>

<file path=xl/calcChain.xml><?xml version="1.0" encoding="utf-8"?>
<calcChain xmlns="http://schemas.openxmlformats.org/spreadsheetml/2006/main">
  <c r="G68" i="2" l="1"/>
  <c r="G67" i="2"/>
  <c r="G66" i="2"/>
  <c r="G65" i="2"/>
  <c r="G63" i="2"/>
  <c r="G62" i="2"/>
  <c r="G60" i="2"/>
  <c r="G59" i="2"/>
  <c r="G58" i="2"/>
  <c r="G57" i="2"/>
  <c r="G56" i="2"/>
  <c r="G55" i="2"/>
  <c r="G54" i="2"/>
  <c r="G53" i="2"/>
  <c r="G51" i="2"/>
  <c r="G50" i="2"/>
  <c r="G49" i="2"/>
  <c r="G48" i="2"/>
  <c r="G47" i="2"/>
  <c r="G45" i="2"/>
  <c r="G44" i="2"/>
  <c r="G43" i="2"/>
  <c r="G42" i="2"/>
  <c r="G41" i="2"/>
  <c r="G40" i="2"/>
  <c r="G39" i="2"/>
  <c r="G38" i="2"/>
  <c r="G37" i="2"/>
  <c r="G36" i="2"/>
  <c r="G34" i="2"/>
  <c r="G33" i="2"/>
  <c r="G31" i="2"/>
  <c r="G30" i="2"/>
  <c r="G29" i="2"/>
  <c r="G28" i="2"/>
  <c r="G27" i="2"/>
  <c r="G25" i="2"/>
  <c r="G24" i="2"/>
  <c r="G23" i="2"/>
  <c r="G22" i="2"/>
  <c r="G21" i="2"/>
  <c r="G20" i="2"/>
  <c r="G19" i="2"/>
  <c r="G18" i="2"/>
  <c r="G16" i="2"/>
  <c r="G15" i="2"/>
  <c r="G14" i="2"/>
  <c r="G13" i="2"/>
  <c r="G12" i="2"/>
  <c r="G11" i="2"/>
  <c r="G10" i="2"/>
  <c r="M38" i="2" l="1"/>
  <c r="M43" i="2"/>
  <c r="M44" i="2"/>
  <c r="M45" i="2"/>
  <c r="M60" i="2"/>
  <c r="Q60" i="2"/>
  <c r="O60" i="2"/>
  <c r="K60" i="2"/>
  <c r="I60" i="2"/>
  <c r="Q45" i="2"/>
  <c r="O45" i="2"/>
  <c r="K45" i="2"/>
  <c r="I45" i="2"/>
  <c r="Q44" i="2"/>
  <c r="O44" i="2"/>
  <c r="K44" i="2"/>
  <c r="I44" i="2"/>
  <c r="Q43" i="2"/>
  <c r="O43" i="2"/>
  <c r="K43" i="2"/>
  <c r="I43" i="2"/>
  <c r="Q38" i="2"/>
  <c r="O38" i="2"/>
  <c r="K38" i="2"/>
  <c r="I38" i="2"/>
  <c r="M36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9" i="2"/>
  <c r="Q36" i="2"/>
  <c r="O36" i="2"/>
  <c r="K36" i="2"/>
  <c r="I36" i="2"/>
  <c r="Q34" i="2"/>
  <c r="O34" i="2"/>
  <c r="K34" i="2"/>
  <c r="I34" i="2"/>
  <c r="Q33" i="2"/>
  <c r="O33" i="2"/>
  <c r="K33" i="2"/>
  <c r="I33" i="2"/>
  <c r="Q32" i="2"/>
  <c r="O32" i="2"/>
  <c r="K32" i="2"/>
  <c r="I32" i="2"/>
  <c r="Q31" i="2"/>
  <c r="O31" i="2"/>
  <c r="K31" i="2"/>
  <c r="I31" i="2"/>
  <c r="Q30" i="2"/>
  <c r="O30" i="2"/>
  <c r="K30" i="2"/>
  <c r="I30" i="2"/>
  <c r="Q29" i="2"/>
  <c r="O29" i="2"/>
  <c r="K29" i="2"/>
  <c r="I29" i="2"/>
  <c r="Q28" i="2"/>
  <c r="O28" i="2"/>
  <c r="K28" i="2"/>
  <c r="I28" i="2"/>
  <c r="Q27" i="2"/>
  <c r="O27" i="2"/>
  <c r="K27" i="2"/>
  <c r="I27" i="2"/>
  <c r="Q26" i="2"/>
  <c r="O26" i="2"/>
  <c r="K26" i="2"/>
  <c r="I26" i="2"/>
  <c r="Q25" i="2"/>
  <c r="O25" i="2"/>
  <c r="K25" i="2"/>
  <c r="I25" i="2"/>
  <c r="Q24" i="2"/>
  <c r="O24" i="2"/>
  <c r="K24" i="2"/>
  <c r="I24" i="2"/>
  <c r="Q23" i="2"/>
  <c r="O23" i="2"/>
  <c r="K23" i="2"/>
  <c r="I23" i="2"/>
  <c r="Q22" i="2"/>
  <c r="O22" i="2"/>
  <c r="K22" i="2"/>
  <c r="I22" i="2"/>
  <c r="Q21" i="2"/>
  <c r="O21" i="2"/>
  <c r="K21" i="2"/>
  <c r="I21" i="2"/>
  <c r="Q20" i="2"/>
  <c r="O20" i="2"/>
  <c r="K20" i="2"/>
  <c r="I20" i="2"/>
  <c r="Q19" i="2"/>
  <c r="O19" i="2"/>
  <c r="K19" i="2"/>
  <c r="I19" i="2"/>
  <c r="Q18" i="2"/>
  <c r="O18" i="2"/>
  <c r="K18" i="2"/>
  <c r="I18" i="2"/>
  <c r="Q9" i="2"/>
  <c r="O9" i="2"/>
  <c r="K9" i="2"/>
  <c r="I9" i="2"/>
  <c r="G46" i="2" l="1"/>
  <c r="G61" i="2"/>
  <c r="G52" i="2"/>
  <c r="G64" i="2"/>
  <c r="G35" i="2"/>
  <c r="G8" i="2"/>
  <c r="Q68" i="2"/>
  <c r="O68" i="2"/>
  <c r="K68" i="2"/>
  <c r="I68" i="2"/>
  <c r="M68" i="2"/>
  <c r="Q67" i="2"/>
  <c r="O67" i="2"/>
  <c r="K67" i="2"/>
  <c r="I67" i="2"/>
  <c r="M67" i="2"/>
  <c r="Q66" i="2"/>
  <c r="O66" i="2"/>
  <c r="K66" i="2"/>
  <c r="I66" i="2"/>
  <c r="M66" i="2"/>
  <c r="Q65" i="2"/>
  <c r="O65" i="2"/>
  <c r="K65" i="2"/>
  <c r="I65" i="2"/>
  <c r="M65" i="2"/>
  <c r="Q63" i="2"/>
  <c r="O63" i="2"/>
  <c r="K63" i="2"/>
  <c r="I63" i="2"/>
  <c r="M63" i="2"/>
  <c r="Q62" i="2"/>
  <c r="O62" i="2"/>
  <c r="K62" i="2"/>
  <c r="I62" i="2"/>
  <c r="M62" i="2"/>
  <c r="Q59" i="2"/>
  <c r="O59" i="2"/>
  <c r="K59" i="2"/>
  <c r="I59" i="2"/>
  <c r="M59" i="2"/>
  <c r="Q58" i="2"/>
  <c r="O58" i="2"/>
  <c r="K58" i="2"/>
  <c r="I58" i="2"/>
  <c r="M58" i="2"/>
  <c r="Q57" i="2"/>
  <c r="O57" i="2"/>
  <c r="K57" i="2"/>
  <c r="I57" i="2"/>
  <c r="M57" i="2"/>
  <c r="Q56" i="2"/>
  <c r="O56" i="2"/>
  <c r="K56" i="2"/>
  <c r="I56" i="2"/>
  <c r="M56" i="2"/>
  <c r="Q55" i="2"/>
  <c r="O55" i="2"/>
  <c r="K55" i="2"/>
  <c r="I55" i="2"/>
  <c r="M55" i="2"/>
  <c r="Q54" i="2"/>
  <c r="O54" i="2"/>
  <c r="K54" i="2"/>
  <c r="I54" i="2"/>
  <c r="M54" i="2"/>
  <c r="Q53" i="2"/>
  <c r="O53" i="2"/>
  <c r="K53" i="2"/>
  <c r="I53" i="2"/>
  <c r="M53" i="2"/>
  <c r="Q51" i="2"/>
  <c r="O51" i="2"/>
  <c r="K51" i="2"/>
  <c r="I51" i="2"/>
  <c r="M51" i="2"/>
  <c r="Q50" i="2"/>
  <c r="O50" i="2"/>
  <c r="K50" i="2"/>
  <c r="I50" i="2"/>
  <c r="M50" i="2"/>
  <c r="Q49" i="2"/>
  <c r="O49" i="2"/>
  <c r="K49" i="2"/>
  <c r="I49" i="2"/>
  <c r="M49" i="2"/>
  <c r="Q48" i="2"/>
  <c r="O48" i="2"/>
  <c r="K48" i="2"/>
  <c r="I48" i="2"/>
  <c r="M48" i="2"/>
  <c r="Q47" i="2"/>
  <c r="O47" i="2"/>
  <c r="K47" i="2"/>
  <c r="I47" i="2"/>
  <c r="M47" i="2"/>
  <c r="Q42" i="2"/>
  <c r="O42" i="2"/>
  <c r="K42" i="2"/>
  <c r="I42" i="2"/>
  <c r="M42" i="2"/>
  <c r="Q41" i="2"/>
  <c r="O41" i="2"/>
  <c r="K41" i="2"/>
  <c r="I41" i="2"/>
  <c r="M41" i="2"/>
  <c r="Q40" i="2"/>
  <c r="O40" i="2"/>
  <c r="K40" i="2"/>
  <c r="I40" i="2"/>
  <c r="M40" i="2"/>
  <c r="Q39" i="2"/>
  <c r="O39" i="2"/>
  <c r="K39" i="2"/>
  <c r="I39" i="2"/>
  <c r="M39" i="2"/>
  <c r="Q37" i="2"/>
  <c r="O37" i="2"/>
  <c r="K37" i="2"/>
  <c r="I37" i="2"/>
  <c r="Q16" i="2"/>
  <c r="O16" i="2"/>
  <c r="K16" i="2"/>
  <c r="I16" i="2"/>
  <c r="M16" i="2"/>
  <c r="Q15" i="2"/>
  <c r="O15" i="2"/>
  <c r="K15" i="2"/>
  <c r="I15" i="2"/>
  <c r="M15" i="2"/>
  <c r="Q14" i="2"/>
  <c r="O14" i="2"/>
  <c r="K14" i="2"/>
  <c r="I14" i="2"/>
  <c r="M14" i="2"/>
  <c r="Q13" i="2"/>
  <c r="O13" i="2"/>
  <c r="K13" i="2"/>
  <c r="I13" i="2"/>
  <c r="M13" i="2"/>
  <c r="Q12" i="2"/>
  <c r="O12" i="2"/>
  <c r="K12" i="2"/>
  <c r="I12" i="2"/>
  <c r="M12" i="2"/>
  <c r="Q11" i="2"/>
  <c r="O11" i="2"/>
  <c r="K11" i="2"/>
  <c r="I11" i="2"/>
  <c r="M11" i="2"/>
  <c r="Q10" i="2"/>
  <c r="O10" i="2"/>
  <c r="K10" i="2"/>
  <c r="I10" i="2"/>
  <c r="M10" i="2"/>
  <c r="G69" i="2" l="1"/>
  <c r="Q64" i="2"/>
  <c r="Q61" i="2" s="1"/>
  <c r="Q52" i="2" s="1"/>
  <c r="Q46" i="2" s="1"/>
  <c r="Q35" i="2" s="1"/>
  <c r="Q8" i="2" s="1"/>
  <c r="I64" i="2"/>
  <c r="I61" i="2" s="1"/>
  <c r="I52" i="2" s="1"/>
  <c r="I46" i="2" s="1"/>
  <c r="I35" i="2" s="1"/>
  <c r="I8" i="2" s="1"/>
  <c r="K64" i="2"/>
  <c r="K61" i="2" s="1"/>
  <c r="K52" i="2" s="1"/>
  <c r="K46" i="2" s="1"/>
  <c r="K35" i="2" s="1"/>
  <c r="K8" i="2" s="1"/>
  <c r="O64" i="2"/>
  <c r="O61" i="2" s="1"/>
  <c r="O52" i="2" s="1"/>
  <c r="O46" i="2" s="1"/>
  <c r="O35" i="2" s="1"/>
  <c r="O8" i="2" s="1"/>
  <c r="M37" i="2"/>
  <c r="M64" i="2"/>
  <c r="M61" i="2" s="1"/>
  <c r="M52" i="2" s="1"/>
  <c r="M46" i="2" s="1"/>
  <c r="M35" i="2" l="1"/>
  <c r="M8" i="2" s="1"/>
</calcChain>
</file>

<file path=xl/sharedStrings.xml><?xml version="1.0" encoding="utf-8"?>
<sst xmlns="http://schemas.openxmlformats.org/spreadsheetml/2006/main" count="317" uniqueCount="156">
  <si>
    <t>Celkem</t>
  </si>
  <si>
    <t>MJ</t>
  </si>
  <si>
    <t>ks</t>
  </si>
  <si>
    <t>m</t>
  </si>
  <si>
    <t>hod</t>
  </si>
  <si>
    <t>Položkový soupis prací a dodávek</t>
  </si>
  <si>
    <t>S:</t>
  </si>
  <si>
    <t>O:</t>
  </si>
  <si>
    <t>R:</t>
  </si>
  <si>
    <t>P.č.</t>
  </si>
  <si>
    <t>Číslo položky</t>
  </si>
  <si>
    <t>Název položky</t>
  </si>
  <si>
    <t>množství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</si>
  <si>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</si>
  <si>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</si>
  <si>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</si>
  <si>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</si>
  <si>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</si>
  <si>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</si>
  <si>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</si>
  <si>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</si>
  <si>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</si>
  <si>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</si>
  <si>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</si>
  <si>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</si>
  <si>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</si>
  <si>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Díl:</t>
  </si>
  <si>
    <t>_01</t>
  </si>
  <si>
    <t>Pol__01</t>
  </si>
  <si>
    <t>Vlastní</t>
  </si>
  <si>
    <t>Indiv</t>
  </si>
  <si>
    <t>Pol__02</t>
  </si>
  <si>
    <t>Pol__03</t>
  </si>
  <si>
    <t>Pol__04</t>
  </si>
  <si>
    <t>Pol__05</t>
  </si>
  <si>
    <t>Pol__07</t>
  </si>
  <si>
    <t>Pol__10</t>
  </si>
  <si>
    <t>Pol__11</t>
  </si>
  <si>
    <t>Pol__12</t>
  </si>
  <si>
    <t>Pol__13</t>
  </si>
  <si>
    <t>Pol__14</t>
  </si>
  <si>
    <t>Pol__15</t>
  </si>
  <si>
    <t>Pol__16</t>
  </si>
  <si>
    <t>Pol__17</t>
  </si>
  <si>
    <t>Pol__18</t>
  </si>
  <si>
    <t>Pol__19</t>
  </si>
  <si>
    <t>_02</t>
  </si>
  <si>
    <t>Pol__20</t>
  </si>
  <si>
    <t>Pol__21</t>
  </si>
  <si>
    <t>Pol__22</t>
  </si>
  <si>
    <t>Pol__23</t>
  </si>
  <si>
    <t>Pol__24</t>
  </si>
  <si>
    <t>Pol__25</t>
  </si>
  <si>
    <t>Pol__26</t>
  </si>
  <si>
    <t>Pol__27</t>
  </si>
  <si>
    <t>Pol__28</t>
  </si>
  <si>
    <t>Pol__29</t>
  </si>
  <si>
    <t>Pol__30</t>
  </si>
  <si>
    <t>Pol__31</t>
  </si>
  <si>
    <t>Pol__32</t>
  </si>
  <si>
    <t>Pol__33</t>
  </si>
  <si>
    <t>Pol__34</t>
  </si>
  <si>
    <t>Pol__35</t>
  </si>
  <si>
    <t>Pol__36</t>
  </si>
  <si>
    <t>Pol__37</t>
  </si>
  <si>
    <t>Pol__38</t>
  </si>
  <si>
    <t>Pol__39</t>
  </si>
  <si>
    <t>Pol__40</t>
  </si>
  <si>
    <t>Pol__41</t>
  </si>
  <si>
    <t>_03</t>
  </si>
  <si>
    <t>Pol__42</t>
  </si>
  <si>
    <t>Pol__43</t>
  </si>
  <si>
    <t>Pol__44</t>
  </si>
  <si>
    <t>Pol__45</t>
  </si>
  <si>
    <t>Pol__46</t>
  </si>
  <si>
    <t>Pol__47</t>
  </si>
  <si>
    <t>Pol__48</t>
  </si>
  <si>
    <t>Pol__49</t>
  </si>
  <si>
    <t>_04</t>
  </si>
  <si>
    <t>_05</t>
  </si>
  <si>
    <t>_06</t>
  </si>
  <si>
    <t>D.1.4</t>
  </si>
  <si>
    <t>1284_05_12_05</t>
  </si>
  <si>
    <t xml:space="preserve">MODERNIZACE ÚSTŘEDNÍHO AUTOBUSOVÉHO NÁDRAŽÍ ZVONAŘKA </t>
  </si>
  <si>
    <t>D.1.4.4</t>
  </si>
  <si>
    <t>Silnoproudá elektrotechnika</t>
  </si>
  <si>
    <t>SO 12 - areálové rozvody NN</t>
  </si>
  <si>
    <t>Elektroinstalace - dodávka včetně montáže</t>
  </si>
  <si>
    <t>Přeložky, napájecí rozvody: ========================================</t>
  </si>
  <si>
    <t>odstranění stávající napájecí skříně SR4</t>
  </si>
  <si>
    <t>240-AL, kab. spojka pro 4žil kabel AYKY vč.spojovačů</t>
  </si>
  <si>
    <t>16-Cu, kab. spojka pro 5žil kabel CYKY vč.spojovačů</t>
  </si>
  <si>
    <t>1-AYKY 3x240+120</t>
  </si>
  <si>
    <t>CYKY-J 5x16</t>
  </si>
  <si>
    <t>1-CYKY-J 3x185+95</t>
  </si>
  <si>
    <t>Osvětlení venkovní plochy: ========================================</t>
  </si>
  <si>
    <t>CYKY-J 5x4</t>
  </si>
  <si>
    <t>Ukončení vodiče do 4mm2</t>
  </si>
  <si>
    <t>Stožár (žár. zinek/hliník) černá barva, antikorozní ochrana paty</t>
  </si>
  <si>
    <t>stožárová svorkovnice IP54 - 1 pojistková</t>
  </si>
  <si>
    <t>pojistková vložka 10A</t>
  </si>
  <si>
    <t>CYKY-J 3x1.5</t>
  </si>
  <si>
    <t>Ukončení vodiče do 2,5mm2</t>
  </si>
  <si>
    <t>LED svítidlo všesměrové, světelný tok svítidla 14600lm, výkon do 140W, min. IP55</t>
  </si>
  <si>
    <t>Napájení semaforu parkovacího systému: ============================</t>
  </si>
  <si>
    <t>CYKYz-J 3x2.5</t>
  </si>
  <si>
    <t>vedení v budově a ukončení v rozvaděči</t>
  </si>
  <si>
    <t>utěsnění průchodu do budovy</t>
  </si>
  <si>
    <t>objímkový závěs na stožár</t>
  </si>
  <si>
    <t>Dálkové ovládání osvětlení a řídícího systému z velína: ===================</t>
  </si>
  <si>
    <t>LAN konvertor opticko/elektrický 10/100/1000 BaseTX na single mode Fib</t>
  </si>
  <si>
    <t>optická kabeláž+ukončení je součástí profese slaboproud</t>
  </si>
  <si>
    <t>Zemní práce - dodávka včetně montáže</t>
  </si>
  <si>
    <t>kabelové vedení v betonovém základu v ochranné trubce 110mm</t>
  </si>
  <si>
    <t>kabelová rýha 35x60 v budoucím chodníku bez dlažby v trubce</t>
  </si>
  <si>
    <t>Pouzdrový základ pro stožáry VO 6-7m - klasický</t>
  </si>
  <si>
    <t>vytyčení trati venk.sil.vedení nn v nepřehl.terénu</t>
  </si>
  <si>
    <t>Geodetické zaměření trasy</t>
  </si>
  <si>
    <t>zem.pás. 30x4 (0,95 kg/m)</t>
  </si>
  <si>
    <t>drát 8 mm (0,40 kg/m)</t>
  </si>
  <si>
    <t>Svařování zem. pásku (elektroda)</t>
  </si>
  <si>
    <t>Tvarování montážního dílu</t>
  </si>
  <si>
    <t>antikorozní ochrana asfalotovým nátěrem - sváry, uzemňovací přívod</t>
  </si>
  <si>
    <t>Ostatní - dodávka včetně montáže</t>
  </si>
  <si>
    <t>Koordinace s ostatními profesemi</t>
  </si>
  <si>
    <t>Stavební přípomoce</t>
  </si>
  <si>
    <t>Ekologická likvidace odpadu</t>
  </si>
  <si>
    <t>Zařízení staveniště</t>
  </si>
  <si>
    <t>Manipulace NN, VN distributora el. energie (vypínání /zapínání v rozvodně)</t>
  </si>
  <si>
    <t>kpl</t>
  </si>
  <si>
    <t>Ostatní - montáž včetně montáže</t>
  </si>
  <si>
    <t>Demontáž stávajícího zařízení</t>
  </si>
  <si>
    <t>Úprava stávajícího zařízení</t>
  </si>
  <si>
    <t>Úprava stávajícího rozvaděče</t>
  </si>
  <si>
    <t>Zabezpečení pracoviště</t>
  </si>
  <si>
    <t>Plošina do 15m včetně dopravy</t>
  </si>
  <si>
    <t>Jeřáb do 20t včetně dopravy</t>
  </si>
  <si>
    <t>Vyhledání připojovacího místa</t>
  </si>
  <si>
    <t>Spolupráce s dodavatelem při zapojování a zkouškách</t>
  </si>
  <si>
    <t>d</t>
  </si>
  <si>
    <t>Revize a zkoušky - dodávka včetně montáže</t>
  </si>
  <si>
    <t>Výchozí revize NN</t>
  </si>
  <si>
    <t>Dokumentace skutečného provedení stavby</t>
  </si>
  <si>
    <t>Revize a zkoušky - montáž včetně montáže</t>
  </si>
  <si>
    <t>Příprava ke komplexní zkoušce</t>
  </si>
  <si>
    <t>Zaučení obsluhy</t>
  </si>
  <si>
    <t>Spolupráce s revizním technikem</t>
  </si>
  <si>
    <t>Pol__9</t>
  </si>
  <si>
    <t>Ukončení kabelu smršťovací záklopkou 4x185mm2</t>
  </si>
  <si>
    <t>Pol__06</t>
  </si>
  <si>
    <t>Pol__8</t>
  </si>
  <si>
    <t>Pol__50</t>
  </si>
  <si>
    <t>Pol__51</t>
  </si>
  <si>
    <t xml:space="preserve">cena / MJ </t>
  </si>
  <si>
    <t xml:space="preserve">Při zpracování nabídky je nutné vycházet ze všech částí dokumentace (technické zprávy,všech výkresů). Povinností dodavatele je překontrolovat specifikaci materiálu a případný chybějící materiál nebo výkony doplnit a ocenit. Součástí ceny musí být veškeré náklady, aby cena byla konečná a zahrnovala celou dodávku a montáž akce. Dodávka akce se předpokládá včetně kompletní montáže, veškerého souvisejícího doplňkového, podružného a montážního materiálu tak, aby celé zařízení bylo funkční a splňovalo všechny předpisy, které se na ně vztahují. </t>
  </si>
  <si>
    <t>Všechna el.zařízení, systémy  a konstrukce budou oceňovány a dodávány plně funkční, tj. včetně všech komponentů, upevňovacích prvků, podpor, prostupů apod. Ceny obsahují náklady na přesun hmot  a případný odvoz sutě, pokud není v zadávacích podmínkách uvedeno jinak. Veškeré uváděné zařízení jsou referenční.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</si>
</sst>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4" x14ac:knownFonts="1">
    <font>
      <sz val="10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9CC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Font="1" applyBorder="1" applyAlignment="1">
      <alignment vertical="center"/>
    </xf>
    <xf numFmtId="49" fontId="0" fillId="0" borderId="2" xfId="0" applyNumberFormat="1" applyBorder="1" applyAlignment="1">
      <alignment vertical="center"/>
    </xf>
    <xf numFmtId="0" fontId="0" fillId="2" borderId="1" xfId="0" applyFont="1" applyFill="1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0" fillId="3" borderId="1" xfId="0" applyFill="1" applyBorder="1"/>
    <xf numFmtId="49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wrapText="1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2" fillId="2" borderId="3" xfId="0" applyFont="1" applyFill="1" applyBorder="1" applyAlignment="1">
      <alignment vertical="top"/>
    </xf>
    <xf numFmtId="49" fontId="2" fillId="2" borderId="4" xfId="0" applyNumberFormat="1" applyFont="1" applyFill="1" applyBorder="1" applyAlignment="1">
      <alignment vertical="top"/>
    </xf>
    <xf numFmtId="49" fontId="2" fillId="2" borderId="4" xfId="0" applyNumberFormat="1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top" shrinkToFit="1"/>
    </xf>
    <xf numFmtId="164" fontId="2" fillId="2" borderId="4" xfId="0" applyNumberFormat="1" applyFont="1" applyFill="1" applyBorder="1" applyAlignment="1">
      <alignment vertical="top" shrinkToFit="1"/>
    </xf>
    <xf numFmtId="4" fontId="2" fillId="2" borderId="4" xfId="0" applyNumberFormat="1" applyFont="1" applyFill="1" applyBorder="1" applyAlignment="1">
      <alignment vertical="top" shrinkToFit="1"/>
    </xf>
    <xf numFmtId="4" fontId="2" fillId="2" borderId="5" xfId="0" applyNumberFormat="1" applyFont="1" applyFill="1" applyBorder="1" applyAlignment="1">
      <alignment vertical="top" shrinkToFit="1"/>
    </xf>
    <xf numFmtId="4" fontId="0" fillId="0" borderId="0" xfId="0" applyNumberFormat="1"/>
    <xf numFmtId="0" fontId="1" fillId="0" borderId="0" xfId="0" applyFont="1" applyAlignment="1">
      <alignment horizontal="center"/>
    </xf>
    <xf numFmtId="49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6" xfId="0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0" borderId="0" xfId="0" applyAlignment="1">
      <alignment horizontal="left" vertical="top" wrapText="1"/>
    </xf>
    <xf numFmtId="0" fontId="2" fillId="2" borderId="7" xfId="0" applyFont="1" applyFill="1" applyBorder="1" applyAlignment="1">
      <alignment vertical="top"/>
    </xf>
    <xf numFmtId="49" fontId="2" fillId="2" borderId="0" xfId="0" applyNumberFormat="1" applyFont="1" applyFill="1" applyBorder="1" applyAlignment="1">
      <alignment vertical="top"/>
    </xf>
    <xf numFmtId="49" fontId="2" fillId="2" borderId="8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 shrinkToFit="1"/>
    </xf>
    <xf numFmtId="164" fontId="2" fillId="2" borderId="0" xfId="0" applyNumberFormat="1" applyFont="1" applyFill="1" applyBorder="1" applyAlignment="1">
      <alignment vertical="top" shrinkToFit="1"/>
    </xf>
    <xf numFmtId="4" fontId="2" fillId="2" borderId="0" xfId="0" applyNumberFormat="1" applyFont="1" applyFill="1" applyBorder="1" applyAlignment="1">
      <alignment vertical="top" shrinkToFit="1"/>
    </xf>
    <xf numFmtId="4" fontId="2" fillId="2" borderId="9" xfId="0" applyNumberFormat="1" applyFont="1" applyFill="1" applyBorder="1" applyAlignment="1">
      <alignment vertical="top" shrinkToFit="1"/>
    </xf>
    <xf numFmtId="49" fontId="2" fillId="2" borderId="8" xfId="0" applyNumberFormat="1" applyFont="1" applyFill="1" applyBorder="1" applyAlignment="1">
      <alignment vertical="top"/>
    </xf>
    <xf numFmtId="0" fontId="2" fillId="2" borderId="8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vertical="top"/>
    </xf>
    <xf numFmtId="4" fontId="2" fillId="2" borderId="10" xfId="0" applyNumberFormat="1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49" fontId="3" fillId="0" borderId="1" xfId="0" applyNumberFormat="1" applyFont="1" applyBorder="1" applyAlignment="1">
      <alignment vertical="top"/>
    </xf>
    <xf numFmtId="0" fontId="3" fillId="0" borderId="1" xfId="0" applyFont="1" applyFill="1" applyBorder="1"/>
    <xf numFmtId="0" fontId="3" fillId="0" borderId="1" xfId="0" applyFont="1" applyBorder="1" applyAlignment="1">
      <alignment horizontal="center" vertical="top" shrinkToFit="1"/>
    </xf>
    <xf numFmtId="164" fontId="3" fillId="0" borderId="1" xfId="0" applyNumberFormat="1" applyFont="1" applyBorder="1" applyAlignment="1">
      <alignment vertical="top" shrinkToFit="1"/>
    </xf>
    <xf numFmtId="4" fontId="3" fillId="4" borderId="1" xfId="0" applyNumberFormat="1" applyFont="1" applyFill="1" applyBorder="1" applyAlignment="1" applyProtection="1">
      <alignment vertical="top" shrinkToFit="1"/>
      <protection locked="0"/>
    </xf>
    <xf numFmtId="4" fontId="3" fillId="0" borderId="1" xfId="0" applyNumberFormat="1" applyFont="1" applyBorder="1" applyAlignment="1">
      <alignment vertical="top" shrinkToFit="1"/>
    </xf>
    <xf numFmtId="49" fontId="3" fillId="0" borderId="1" xfId="0" applyNumberFormat="1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0"/>
  <sheetViews>
    <sheetView tabSelected="1" view="pageBreakPreview" topLeftCell="A22" zoomScale="115" zoomScaleNormal="100" zoomScaleSheetLayoutView="115" workbookViewId="0">
      <selection activeCell="Z14" sqref="Z14"/>
    </sheetView>
  </sheetViews>
  <sheetFormatPr defaultRowHeight="12.75" x14ac:dyDescent="0.2"/>
  <cols>
    <col min="1" max="1" width="3.42578125" customWidth="1"/>
    <col min="2" max="2" width="11" customWidth="1"/>
    <col min="3" max="3" width="60.5703125" customWidth="1"/>
    <col min="4" max="4" width="4.85546875" customWidth="1"/>
    <col min="5" max="5" width="10.5703125" customWidth="1"/>
    <col min="6" max="6" width="9.140625" customWidth="1"/>
    <col min="7" max="7" width="11.42578125" customWidth="1"/>
    <col min="8" max="17" width="9.140625" hidden="1" customWidth="1"/>
    <col min="18" max="18" width="6.85546875" customWidth="1"/>
    <col min="20" max="20" width="8.42578125" customWidth="1"/>
  </cols>
  <sheetData>
    <row r="1" spans="1:22" ht="15.75" x14ac:dyDescent="0.25">
      <c r="A1" s="24" t="s">
        <v>5</v>
      </c>
      <c r="B1" s="24"/>
      <c r="C1" s="24"/>
      <c r="D1" s="24"/>
      <c r="E1" s="24"/>
      <c r="F1" s="24"/>
      <c r="G1" s="24"/>
    </row>
    <row r="2" spans="1:22" x14ac:dyDescent="0.2">
      <c r="A2" s="1" t="s">
        <v>6</v>
      </c>
      <c r="B2" s="2" t="s">
        <v>82</v>
      </c>
      <c r="C2" s="25" t="s">
        <v>83</v>
      </c>
      <c r="D2" s="26"/>
      <c r="E2" s="26"/>
      <c r="F2" s="26"/>
      <c r="G2" s="27"/>
    </row>
    <row r="3" spans="1:22" x14ac:dyDescent="0.2">
      <c r="A3" s="1" t="s">
        <v>7</v>
      </c>
      <c r="B3" s="2" t="s">
        <v>81</v>
      </c>
      <c r="C3" s="25" t="s">
        <v>86</v>
      </c>
      <c r="D3" s="26"/>
      <c r="E3" s="26"/>
      <c r="F3" s="26"/>
      <c r="G3" s="27"/>
    </row>
    <row r="4" spans="1:22" x14ac:dyDescent="0.2">
      <c r="A4" s="3" t="s">
        <v>8</v>
      </c>
      <c r="B4" s="4" t="s">
        <v>84</v>
      </c>
      <c r="C4" s="28" t="s">
        <v>85</v>
      </c>
      <c r="D4" s="29"/>
      <c r="E4" s="29"/>
      <c r="F4" s="29"/>
      <c r="G4" s="30"/>
    </row>
    <row r="5" spans="1:22" x14ac:dyDescent="0.2">
      <c r="B5" s="5"/>
      <c r="C5" s="5"/>
      <c r="D5" s="6"/>
    </row>
    <row r="6" spans="1:22" ht="38.25" x14ac:dyDescent="0.2">
      <c r="A6" s="7" t="s">
        <v>9</v>
      </c>
      <c r="B6" s="8" t="s">
        <v>10</v>
      </c>
      <c r="C6" s="8" t="s">
        <v>11</v>
      </c>
      <c r="D6" s="9" t="s">
        <v>1</v>
      </c>
      <c r="E6" s="7" t="s">
        <v>12</v>
      </c>
      <c r="F6" s="10" t="s">
        <v>153</v>
      </c>
      <c r="G6" s="7" t="s">
        <v>0</v>
      </c>
      <c r="H6" s="10" t="s">
        <v>13</v>
      </c>
      <c r="I6" s="10" t="s">
        <v>14</v>
      </c>
      <c r="J6" s="10" t="s">
        <v>15</v>
      </c>
      <c r="K6" s="10" t="s">
        <v>16</v>
      </c>
      <c r="L6" s="10" t="s">
        <v>17</v>
      </c>
      <c r="M6" s="10" t="s">
        <v>18</v>
      </c>
      <c r="N6" s="10" t="s">
        <v>19</v>
      </c>
      <c r="O6" s="10" t="s">
        <v>20</v>
      </c>
      <c r="P6" s="10" t="s">
        <v>21</v>
      </c>
      <c r="Q6" s="10" t="s">
        <v>22</v>
      </c>
      <c r="R6" s="10" t="s">
        <v>23</v>
      </c>
      <c r="S6" s="10" t="s">
        <v>24</v>
      </c>
      <c r="T6" s="10" t="s">
        <v>25</v>
      </c>
    </row>
    <row r="7" spans="1:22" x14ac:dyDescent="0.2">
      <c r="A7" s="11"/>
      <c r="B7" s="12"/>
      <c r="C7" s="12"/>
      <c r="D7" s="13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1:22" x14ac:dyDescent="0.2">
      <c r="A8" s="16" t="s">
        <v>26</v>
      </c>
      <c r="B8" s="17" t="s">
        <v>27</v>
      </c>
      <c r="C8" s="18" t="s">
        <v>87</v>
      </c>
      <c r="D8" s="19"/>
      <c r="E8" s="20"/>
      <c r="F8" s="21"/>
      <c r="G8" s="21">
        <f>SUM(G9:G34)</f>
        <v>0</v>
      </c>
      <c r="H8" s="21"/>
      <c r="I8" s="21">
        <f>SUM(I10:I42)</f>
        <v>83478704.289999992</v>
      </c>
      <c r="J8" s="21"/>
      <c r="K8" s="21">
        <f>SUM(K10:K42)</f>
        <v>0</v>
      </c>
      <c r="L8" s="21"/>
      <c r="M8" s="21">
        <f>SUM(M10:M42)</f>
        <v>0</v>
      </c>
      <c r="N8" s="21"/>
      <c r="O8" s="21">
        <f>SUM(O10:O42)</f>
        <v>0</v>
      </c>
      <c r="P8" s="21"/>
      <c r="Q8" s="21">
        <f>SUM(Q10:Q42)</f>
        <v>0</v>
      </c>
      <c r="R8" s="21"/>
      <c r="S8" s="21"/>
      <c r="T8" s="22"/>
    </row>
    <row r="9" spans="1:22" x14ac:dyDescent="0.2">
      <c r="A9" s="43"/>
      <c r="B9" s="44"/>
      <c r="C9" s="45" t="s">
        <v>88</v>
      </c>
      <c r="D9" s="46"/>
      <c r="E9" s="47"/>
      <c r="F9" s="48"/>
      <c r="G9" s="49"/>
      <c r="H9" s="48">
        <v>104390</v>
      </c>
      <c r="I9" s="49">
        <f t="shared" ref="I9:I16" si="0">ROUND(E9*H9,2)</f>
        <v>0</v>
      </c>
      <c r="J9" s="48">
        <v>0</v>
      </c>
      <c r="K9" s="49">
        <f t="shared" ref="K9:K16" si="1">ROUND(E9*J9,2)</f>
        <v>0</v>
      </c>
      <c r="L9" s="49">
        <v>21</v>
      </c>
      <c r="M9" s="49">
        <f t="shared" ref="M9" si="2">G9*(1+L9/100)</f>
        <v>0</v>
      </c>
      <c r="N9" s="49">
        <v>0</v>
      </c>
      <c r="O9" s="49">
        <f t="shared" ref="O9:O16" si="3">ROUND(E9*N9,2)</f>
        <v>0</v>
      </c>
      <c r="P9" s="49">
        <v>0</v>
      </c>
      <c r="Q9" s="49">
        <f t="shared" ref="Q9:Q16" si="4">ROUND(E9*P9,2)</f>
        <v>0</v>
      </c>
      <c r="R9" s="49"/>
      <c r="S9" s="49" t="s">
        <v>29</v>
      </c>
      <c r="T9" s="49" t="s">
        <v>30</v>
      </c>
      <c r="V9" s="23"/>
    </row>
    <row r="10" spans="1:22" x14ac:dyDescent="0.2">
      <c r="A10" s="43">
        <v>1</v>
      </c>
      <c r="B10" s="44" t="s">
        <v>28</v>
      </c>
      <c r="C10" s="45" t="s">
        <v>89</v>
      </c>
      <c r="D10" s="46" t="s">
        <v>2</v>
      </c>
      <c r="E10" s="47">
        <v>1</v>
      </c>
      <c r="F10" s="48">
        <v>0</v>
      </c>
      <c r="G10" s="49">
        <f t="shared" ref="G10:G34" si="5">ROUND((E10*F10),2)</f>
        <v>0</v>
      </c>
      <c r="H10" s="48">
        <v>104390</v>
      </c>
      <c r="I10" s="49">
        <f t="shared" si="0"/>
        <v>104390</v>
      </c>
      <c r="J10" s="48">
        <v>0</v>
      </c>
      <c r="K10" s="49">
        <f t="shared" si="1"/>
        <v>0</v>
      </c>
      <c r="L10" s="49">
        <v>21</v>
      </c>
      <c r="M10" s="49">
        <f t="shared" ref="M10:M16" si="6">G10*(1+L10/100)</f>
        <v>0</v>
      </c>
      <c r="N10" s="49">
        <v>0</v>
      </c>
      <c r="O10" s="49">
        <f t="shared" si="3"/>
        <v>0</v>
      </c>
      <c r="P10" s="49">
        <v>0</v>
      </c>
      <c r="Q10" s="49">
        <f t="shared" si="4"/>
        <v>0</v>
      </c>
      <c r="R10" s="49"/>
      <c r="S10" s="49" t="s">
        <v>29</v>
      </c>
      <c r="T10" s="49" t="s">
        <v>30</v>
      </c>
      <c r="V10" s="23"/>
    </row>
    <row r="11" spans="1:22" x14ac:dyDescent="0.2">
      <c r="A11" s="43">
        <v>2</v>
      </c>
      <c r="B11" s="44" t="s">
        <v>31</v>
      </c>
      <c r="C11" s="45" t="s">
        <v>90</v>
      </c>
      <c r="D11" s="46" t="s">
        <v>2</v>
      </c>
      <c r="E11" s="47">
        <v>3</v>
      </c>
      <c r="F11" s="48">
        <v>0</v>
      </c>
      <c r="G11" s="49">
        <f t="shared" si="5"/>
        <v>0</v>
      </c>
      <c r="H11" s="48">
        <v>225704.7</v>
      </c>
      <c r="I11" s="49">
        <f t="shared" si="0"/>
        <v>677114.1</v>
      </c>
      <c r="J11" s="48">
        <v>0</v>
      </c>
      <c r="K11" s="49">
        <f t="shared" si="1"/>
        <v>0</v>
      </c>
      <c r="L11" s="49">
        <v>21</v>
      </c>
      <c r="M11" s="49">
        <f t="shared" si="6"/>
        <v>0</v>
      </c>
      <c r="N11" s="49">
        <v>0</v>
      </c>
      <c r="O11" s="49">
        <f t="shared" si="3"/>
        <v>0</v>
      </c>
      <c r="P11" s="49">
        <v>0</v>
      </c>
      <c r="Q11" s="49">
        <f t="shared" si="4"/>
        <v>0</v>
      </c>
      <c r="R11" s="49"/>
      <c r="S11" s="49" t="s">
        <v>29</v>
      </c>
      <c r="T11" s="49" t="s">
        <v>30</v>
      </c>
      <c r="V11" s="23"/>
    </row>
    <row r="12" spans="1:22" x14ac:dyDescent="0.2">
      <c r="A12" s="43">
        <v>3</v>
      </c>
      <c r="B12" s="44" t="s">
        <v>32</v>
      </c>
      <c r="C12" s="45" t="s">
        <v>91</v>
      </c>
      <c r="D12" s="46" t="s">
        <v>2</v>
      </c>
      <c r="E12" s="47">
        <v>1</v>
      </c>
      <c r="F12" s="48">
        <v>0</v>
      </c>
      <c r="G12" s="49">
        <f t="shared" si="5"/>
        <v>0</v>
      </c>
      <c r="H12" s="48">
        <v>19774.3</v>
      </c>
      <c r="I12" s="49">
        <f t="shared" si="0"/>
        <v>19774.3</v>
      </c>
      <c r="J12" s="48">
        <v>0</v>
      </c>
      <c r="K12" s="49">
        <f t="shared" si="1"/>
        <v>0</v>
      </c>
      <c r="L12" s="49">
        <v>21</v>
      </c>
      <c r="M12" s="49">
        <f t="shared" si="6"/>
        <v>0</v>
      </c>
      <c r="N12" s="49">
        <v>0</v>
      </c>
      <c r="O12" s="49">
        <f t="shared" si="3"/>
        <v>0</v>
      </c>
      <c r="P12" s="49">
        <v>0</v>
      </c>
      <c r="Q12" s="49">
        <f t="shared" si="4"/>
        <v>0</v>
      </c>
      <c r="R12" s="49"/>
      <c r="S12" s="49" t="s">
        <v>29</v>
      </c>
      <c r="T12" s="49" t="s">
        <v>30</v>
      </c>
      <c r="V12" s="23"/>
    </row>
    <row r="13" spans="1:22" x14ac:dyDescent="0.2">
      <c r="A13" s="43">
        <v>4</v>
      </c>
      <c r="B13" s="44" t="s">
        <v>33</v>
      </c>
      <c r="C13" s="45" t="s">
        <v>92</v>
      </c>
      <c r="D13" s="46" t="s">
        <v>3</v>
      </c>
      <c r="E13" s="47">
        <v>280</v>
      </c>
      <c r="F13" s="48">
        <v>0</v>
      </c>
      <c r="G13" s="49">
        <f t="shared" si="5"/>
        <v>0</v>
      </c>
      <c r="H13" s="48">
        <v>19055.400000000001</v>
      </c>
      <c r="I13" s="49">
        <f t="shared" si="0"/>
        <v>5335512</v>
      </c>
      <c r="J13" s="48">
        <v>0</v>
      </c>
      <c r="K13" s="49">
        <f t="shared" si="1"/>
        <v>0</v>
      </c>
      <c r="L13" s="49">
        <v>21</v>
      </c>
      <c r="M13" s="49">
        <f t="shared" si="6"/>
        <v>0</v>
      </c>
      <c r="N13" s="49">
        <v>0</v>
      </c>
      <c r="O13" s="49">
        <f t="shared" si="3"/>
        <v>0</v>
      </c>
      <c r="P13" s="49">
        <v>0</v>
      </c>
      <c r="Q13" s="49">
        <f t="shared" si="4"/>
        <v>0</v>
      </c>
      <c r="R13" s="49"/>
      <c r="S13" s="49" t="s">
        <v>29</v>
      </c>
      <c r="T13" s="49" t="s">
        <v>30</v>
      </c>
      <c r="V13" s="23"/>
    </row>
    <row r="14" spans="1:22" x14ac:dyDescent="0.2">
      <c r="A14" s="43">
        <v>5</v>
      </c>
      <c r="B14" s="44" t="s">
        <v>34</v>
      </c>
      <c r="C14" s="45" t="s">
        <v>93</v>
      </c>
      <c r="D14" s="46" t="s">
        <v>3</v>
      </c>
      <c r="E14" s="47">
        <v>85</v>
      </c>
      <c r="F14" s="48">
        <v>0</v>
      </c>
      <c r="G14" s="49">
        <f t="shared" si="5"/>
        <v>0</v>
      </c>
      <c r="H14" s="48">
        <v>17890.599999999999</v>
      </c>
      <c r="I14" s="49">
        <f t="shared" si="0"/>
        <v>1520701</v>
      </c>
      <c r="J14" s="48">
        <v>0</v>
      </c>
      <c r="K14" s="49">
        <f t="shared" si="1"/>
        <v>0</v>
      </c>
      <c r="L14" s="49">
        <v>21</v>
      </c>
      <c r="M14" s="49">
        <f t="shared" si="6"/>
        <v>0</v>
      </c>
      <c r="N14" s="49">
        <v>0</v>
      </c>
      <c r="O14" s="49">
        <f t="shared" si="3"/>
        <v>0</v>
      </c>
      <c r="P14" s="49">
        <v>0</v>
      </c>
      <c r="Q14" s="49">
        <f t="shared" si="4"/>
        <v>0</v>
      </c>
      <c r="R14" s="49"/>
      <c r="S14" s="49" t="s">
        <v>29</v>
      </c>
      <c r="T14" s="49" t="s">
        <v>30</v>
      </c>
      <c r="V14" s="23"/>
    </row>
    <row r="15" spans="1:22" x14ac:dyDescent="0.2">
      <c r="A15" s="43">
        <v>6</v>
      </c>
      <c r="B15" s="44" t="s">
        <v>149</v>
      </c>
      <c r="C15" s="45" t="s">
        <v>94</v>
      </c>
      <c r="D15" s="46" t="s">
        <v>3</v>
      </c>
      <c r="E15" s="47">
        <v>33</v>
      </c>
      <c r="F15" s="48">
        <v>0</v>
      </c>
      <c r="G15" s="49">
        <f t="shared" si="5"/>
        <v>0</v>
      </c>
      <c r="H15" s="48">
        <v>2065.6999999999998</v>
      </c>
      <c r="I15" s="49">
        <f t="shared" si="0"/>
        <v>68168.100000000006</v>
      </c>
      <c r="J15" s="48">
        <v>0</v>
      </c>
      <c r="K15" s="49">
        <f t="shared" si="1"/>
        <v>0</v>
      </c>
      <c r="L15" s="49">
        <v>21</v>
      </c>
      <c r="M15" s="49">
        <f t="shared" si="6"/>
        <v>0</v>
      </c>
      <c r="N15" s="49">
        <v>0</v>
      </c>
      <c r="O15" s="49">
        <f t="shared" si="3"/>
        <v>0</v>
      </c>
      <c r="P15" s="49">
        <v>0</v>
      </c>
      <c r="Q15" s="49">
        <f t="shared" si="4"/>
        <v>0</v>
      </c>
      <c r="R15" s="49"/>
      <c r="S15" s="49" t="s">
        <v>29</v>
      </c>
      <c r="T15" s="49" t="s">
        <v>30</v>
      </c>
      <c r="V15" s="23"/>
    </row>
    <row r="16" spans="1:22" x14ac:dyDescent="0.2">
      <c r="A16" s="43">
        <v>7</v>
      </c>
      <c r="B16" s="44" t="s">
        <v>35</v>
      </c>
      <c r="C16" s="45" t="s">
        <v>148</v>
      </c>
      <c r="D16" s="46" t="s">
        <v>2</v>
      </c>
      <c r="E16" s="47">
        <v>2</v>
      </c>
      <c r="F16" s="48">
        <v>0</v>
      </c>
      <c r="G16" s="49">
        <f t="shared" si="5"/>
        <v>0</v>
      </c>
      <c r="H16" s="48">
        <v>41914.6</v>
      </c>
      <c r="I16" s="49">
        <f t="shared" si="0"/>
        <v>83829.2</v>
      </c>
      <c r="J16" s="48">
        <v>0</v>
      </c>
      <c r="K16" s="49">
        <f t="shared" si="1"/>
        <v>0</v>
      </c>
      <c r="L16" s="49">
        <v>21</v>
      </c>
      <c r="M16" s="49">
        <f t="shared" si="6"/>
        <v>0</v>
      </c>
      <c r="N16" s="49">
        <v>0</v>
      </c>
      <c r="O16" s="49">
        <f t="shared" si="3"/>
        <v>0</v>
      </c>
      <c r="P16" s="49">
        <v>0</v>
      </c>
      <c r="Q16" s="49">
        <f t="shared" si="4"/>
        <v>0</v>
      </c>
      <c r="R16" s="49"/>
      <c r="S16" s="49" t="s">
        <v>29</v>
      </c>
      <c r="T16" s="49" t="s">
        <v>30</v>
      </c>
      <c r="V16" s="23"/>
    </row>
    <row r="17" spans="1:22" x14ac:dyDescent="0.2">
      <c r="A17" s="43"/>
      <c r="B17" s="44"/>
      <c r="C17" s="45" t="s">
        <v>95</v>
      </c>
      <c r="D17" s="46"/>
      <c r="E17" s="47"/>
      <c r="F17" s="48"/>
      <c r="G17" s="49"/>
      <c r="H17" s="48"/>
      <c r="I17" s="49"/>
      <c r="J17" s="48"/>
      <c r="K17" s="49"/>
      <c r="L17" s="49"/>
      <c r="M17" s="49"/>
      <c r="N17" s="49"/>
      <c r="O17" s="49"/>
      <c r="P17" s="49"/>
      <c r="Q17" s="49"/>
      <c r="R17" s="49"/>
      <c r="S17" s="49" t="s">
        <v>29</v>
      </c>
      <c r="T17" s="49" t="s">
        <v>30</v>
      </c>
      <c r="V17" s="23"/>
    </row>
    <row r="18" spans="1:22" x14ac:dyDescent="0.2">
      <c r="A18" s="43">
        <v>8</v>
      </c>
      <c r="B18" s="44" t="s">
        <v>150</v>
      </c>
      <c r="C18" s="45" t="s">
        <v>96</v>
      </c>
      <c r="D18" s="46" t="s">
        <v>3</v>
      </c>
      <c r="E18" s="47">
        <v>61</v>
      </c>
      <c r="F18" s="48">
        <v>0</v>
      </c>
      <c r="G18" s="49">
        <f t="shared" si="5"/>
        <v>0</v>
      </c>
      <c r="H18" s="48">
        <v>149567.6</v>
      </c>
      <c r="I18" s="49">
        <f t="shared" ref="I18:I34" si="7">ROUND(E18*H18,2)</f>
        <v>9123623.5999999996</v>
      </c>
      <c r="J18" s="48">
        <v>0</v>
      </c>
      <c r="K18" s="49">
        <f t="shared" ref="K18:K34" si="8">ROUND(E18*J18,2)</f>
        <v>0</v>
      </c>
      <c r="L18" s="49">
        <v>21</v>
      </c>
      <c r="M18" s="49">
        <f t="shared" ref="M18:M24" si="9">G18*(1+L18/100)</f>
        <v>0</v>
      </c>
      <c r="N18" s="49">
        <v>0</v>
      </c>
      <c r="O18" s="49">
        <f t="shared" ref="O18:O34" si="10">ROUND(E18*N18,2)</f>
        <v>0</v>
      </c>
      <c r="P18" s="49">
        <v>0</v>
      </c>
      <c r="Q18" s="49">
        <f t="shared" ref="Q18:Q34" si="11">ROUND(E18*P18,2)</f>
        <v>0</v>
      </c>
      <c r="R18" s="49"/>
      <c r="S18" s="49" t="s">
        <v>29</v>
      </c>
      <c r="T18" s="49" t="s">
        <v>30</v>
      </c>
      <c r="V18" s="23"/>
    </row>
    <row r="19" spans="1:22" x14ac:dyDescent="0.2">
      <c r="A19" s="43">
        <v>9</v>
      </c>
      <c r="B19" s="44" t="s">
        <v>147</v>
      </c>
      <c r="C19" s="45" t="s">
        <v>97</v>
      </c>
      <c r="D19" s="46" t="s">
        <v>2</v>
      </c>
      <c r="E19" s="47">
        <v>10</v>
      </c>
      <c r="F19" s="48">
        <v>0</v>
      </c>
      <c r="G19" s="49">
        <f t="shared" si="5"/>
        <v>0</v>
      </c>
      <c r="H19" s="48">
        <v>57629</v>
      </c>
      <c r="I19" s="49">
        <f t="shared" si="7"/>
        <v>576290</v>
      </c>
      <c r="J19" s="48">
        <v>0</v>
      </c>
      <c r="K19" s="49">
        <f t="shared" si="8"/>
        <v>0</v>
      </c>
      <c r="L19" s="49">
        <v>21</v>
      </c>
      <c r="M19" s="49">
        <f t="shared" si="9"/>
        <v>0</v>
      </c>
      <c r="N19" s="49">
        <v>0</v>
      </c>
      <c r="O19" s="49">
        <f t="shared" si="10"/>
        <v>0</v>
      </c>
      <c r="P19" s="49">
        <v>0</v>
      </c>
      <c r="Q19" s="49">
        <f t="shared" si="11"/>
        <v>0</v>
      </c>
      <c r="R19" s="49"/>
      <c r="S19" s="49" t="s">
        <v>29</v>
      </c>
      <c r="T19" s="49" t="s">
        <v>30</v>
      </c>
      <c r="V19" s="23"/>
    </row>
    <row r="20" spans="1:22" x14ac:dyDescent="0.2">
      <c r="A20" s="43">
        <v>10</v>
      </c>
      <c r="B20" s="44" t="s">
        <v>36</v>
      </c>
      <c r="C20" s="45" t="s">
        <v>98</v>
      </c>
      <c r="D20" s="46" t="s">
        <v>2</v>
      </c>
      <c r="E20" s="47">
        <v>1</v>
      </c>
      <c r="F20" s="48">
        <v>0</v>
      </c>
      <c r="G20" s="49">
        <f t="shared" si="5"/>
        <v>0</v>
      </c>
      <c r="H20" s="48">
        <v>9551.1</v>
      </c>
      <c r="I20" s="49">
        <f t="shared" si="7"/>
        <v>9551.1</v>
      </c>
      <c r="J20" s="48">
        <v>0</v>
      </c>
      <c r="K20" s="49">
        <f t="shared" si="8"/>
        <v>0</v>
      </c>
      <c r="L20" s="49">
        <v>21</v>
      </c>
      <c r="M20" s="49">
        <f t="shared" si="9"/>
        <v>0</v>
      </c>
      <c r="N20" s="49">
        <v>0</v>
      </c>
      <c r="O20" s="49">
        <f t="shared" si="10"/>
        <v>0</v>
      </c>
      <c r="P20" s="49">
        <v>0</v>
      </c>
      <c r="Q20" s="49">
        <f t="shared" si="11"/>
        <v>0</v>
      </c>
      <c r="R20" s="49"/>
      <c r="S20" s="49" t="s">
        <v>29</v>
      </c>
      <c r="T20" s="49" t="s">
        <v>30</v>
      </c>
      <c r="V20" s="23"/>
    </row>
    <row r="21" spans="1:22" x14ac:dyDescent="0.2">
      <c r="A21" s="43">
        <v>11</v>
      </c>
      <c r="B21" s="44" t="s">
        <v>37</v>
      </c>
      <c r="C21" s="45" t="s">
        <v>99</v>
      </c>
      <c r="D21" s="46" t="s">
        <v>2</v>
      </c>
      <c r="E21" s="47">
        <v>1</v>
      </c>
      <c r="F21" s="48">
        <v>0</v>
      </c>
      <c r="G21" s="49">
        <f t="shared" si="5"/>
        <v>0</v>
      </c>
      <c r="H21" s="48">
        <v>28463.5</v>
      </c>
      <c r="I21" s="49">
        <f t="shared" si="7"/>
        <v>28463.5</v>
      </c>
      <c r="J21" s="48">
        <v>0</v>
      </c>
      <c r="K21" s="49">
        <f t="shared" si="8"/>
        <v>0</v>
      </c>
      <c r="L21" s="49">
        <v>21</v>
      </c>
      <c r="M21" s="49">
        <f t="shared" si="9"/>
        <v>0</v>
      </c>
      <c r="N21" s="49">
        <v>0</v>
      </c>
      <c r="O21" s="49">
        <f t="shared" si="10"/>
        <v>0</v>
      </c>
      <c r="P21" s="49">
        <v>0</v>
      </c>
      <c r="Q21" s="49">
        <f t="shared" si="11"/>
        <v>0</v>
      </c>
      <c r="R21" s="49"/>
      <c r="S21" s="49" t="s">
        <v>29</v>
      </c>
      <c r="T21" s="49" t="s">
        <v>30</v>
      </c>
      <c r="V21" s="23"/>
    </row>
    <row r="22" spans="1:22" x14ac:dyDescent="0.2">
      <c r="A22" s="43">
        <v>12</v>
      </c>
      <c r="B22" s="44" t="s">
        <v>38</v>
      </c>
      <c r="C22" s="45" t="s">
        <v>100</v>
      </c>
      <c r="D22" s="46" t="s">
        <v>2</v>
      </c>
      <c r="E22" s="47">
        <v>1</v>
      </c>
      <c r="F22" s="48">
        <v>0</v>
      </c>
      <c r="G22" s="49">
        <f t="shared" si="5"/>
        <v>0</v>
      </c>
      <c r="H22" s="48">
        <v>28463.5</v>
      </c>
      <c r="I22" s="49">
        <f t="shared" si="7"/>
        <v>28463.5</v>
      </c>
      <c r="J22" s="48">
        <v>0</v>
      </c>
      <c r="K22" s="49">
        <f t="shared" si="8"/>
        <v>0</v>
      </c>
      <c r="L22" s="49">
        <v>21</v>
      </c>
      <c r="M22" s="49">
        <f t="shared" si="9"/>
        <v>0</v>
      </c>
      <c r="N22" s="49">
        <v>0</v>
      </c>
      <c r="O22" s="49">
        <f t="shared" si="10"/>
        <v>0</v>
      </c>
      <c r="P22" s="49">
        <v>0</v>
      </c>
      <c r="Q22" s="49">
        <f t="shared" si="11"/>
        <v>0</v>
      </c>
      <c r="R22" s="49"/>
      <c r="S22" s="49" t="s">
        <v>29</v>
      </c>
      <c r="T22" s="49" t="s">
        <v>30</v>
      </c>
      <c r="V22" s="23"/>
    </row>
    <row r="23" spans="1:22" x14ac:dyDescent="0.2">
      <c r="A23" s="43">
        <v>13</v>
      </c>
      <c r="B23" s="44" t="s">
        <v>39</v>
      </c>
      <c r="C23" s="45" t="s">
        <v>101</v>
      </c>
      <c r="D23" s="46" t="s">
        <v>3</v>
      </c>
      <c r="E23" s="47">
        <v>6</v>
      </c>
      <c r="F23" s="48">
        <v>0</v>
      </c>
      <c r="G23" s="49">
        <f t="shared" si="5"/>
        <v>0</v>
      </c>
      <c r="H23" s="48">
        <v>4885.3999999999996</v>
      </c>
      <c r="I23" s="49">
        <f t="shared" si="7"/>
        <v>29312.400000000001</v>
      </c>
      <c r="J23" s="48">
        <v>0</v>
      </c>
      <c r="K23" s="49">
        <f t="shared" si="8"/>
        <v>0</v>
      </c>
      <c r="L23" s="49">
        <v>21</v>
      </c>
      <c r="M23" s="49">
        <f t="shared" si="9"/>
        <v>0</v>
      </c>
      <c r="N23" s="49">
        <v>0</v>
      </c>
      <c r="O23" s="49">
        <f t="shared" si="10"/>
        <v>0</v>
      </c>
      <c r="P23" s="49">
        <v>0</v>
      </c>
      <c r="Q23" s="49">
        <f t="shared" si="11"/>
        <v>0</v>
      </c>
      <c r="R23" s="49"/>
      <c r="S23" s="49" t="s">
        <v>29</v>
      </c>
      <c r="T23" s="49" t="s">
        <v>30</v>
      </c>
      <c r="V23" s="23"/>
    </row>
    <row r="24" spans="1:22" x14ac:dyDescent="0.2">
      <c r="A24" s="43">
        <v>14</v>
      </c>
      <c r="B24" s="44" t="s">
        <v>40</v>
      </c>
      <c r="C24" s="45" t="s">
        <v>102</v>
      </c>
      <c r="D24" s="46" t="s">
        <v>2</v>
      </c>
      <c r="E24" s="47">
        <v>6</v>
      </c>
      <c r="F24" s="48">
        <v>0</v>
      </c>
      <c r="G24" s="49">
        <f t="shared" si="5"/>
        <v>0</v>
      </c>
      <c r="H24" s="48">
        <v>4885.3999999999996</v>
      </c>
      <c r="I24" s="49">
        <f t="shared" si="7"/>
        <v>29312.400000000001</v>
      </c>
      <c r="J24" s="48">
        <v>0</v>
      </c>
      <c r="K24" s="49">
        <f t="shared" si="8"/>
        <v>0</v>
      </c>
      <c r="L24" s="49">
        <v>21</v>
      </c>
      <c r="M24" s="49">
        <f t="shared" si="9"/>
        <v>0</v>
      </c>
      <c r="N24" s="49">
        <v>0</v>
      </c>
      <c r="O24" s="49">
        <f t="shared" si="10"/>
        <v>0</v>
      </c>
      <c r="P24" s="49">
        <v>0</v>
      </c>
      <c r="Q24" s="49">
        <f t="shared" si="11"/>
        <v>0</v>
      </c>
      <c r="R24" s="49"/>
      <c r="S24" s="49" t="s">
        <v>29</v>
      </c>
      <c r="T24" s="49" t="s">
        <v>30</v>
      </c>
      <c r="V24" s="23"/>
    </row>
    <row r="25" spans="1:22" x14ac:dyDescent="0.2">
      <c r="A25" s="43">
        <v>15</v>
      </c>
      <c r="B25" s="44" t="s">
        <v>41</v>
      </c>
      <c r="C25" s="45" t="s">
        <v>103</v>
      </c>
      <c r="D25" s="46" t="s">
        <v>2</v>
      </c>
      <c r="E25" s="47">
        <v>1</v>
      </c>
      <c r="F25" s="48">
        <v>0</v>
      </c>
      <c r="G25" s="49">
        <f t="shared" si="5"/>
        <v>0</v>
      </c>
      <c r="H25" s="48">
        <v>9.09</v>
      </c>
      <c r="I25" s="49">
        <f t="shared" si="7"/>
        <v>9.09</v>
      </c>
      <c r="J25" s="48">
        <v>0</v>
      </c>
      <c r="K25" s="49">
        <f t="shared" si="8"/>
        <v>0</v>
      </c>
      <c r="L25" s="49">
        <v>21</v>
      </c>
      <c r="M25" s="49">
        <f>G25*(1+L25/100)</f>
        <v>0</v>
      </c>
      <c r="N25" s="49">
        <v>0</v>
      </c>
      <c r="O25" s="49">
        <f t="shared" si="10"/>
        <v>0</v>
      </c>
      <c r="P25" s="49">
        <v>0</v>
      </c>
      <c r="Q25" s="49">
        <f t="shared" si="11"/>
        <v>0</v>
      </c>
      <c r="R25" s="49"/>
      <c r="S25" s="49" t="s">
        <v>29</v>
      </c>
      <c r="T25" s="49" t="s">
        <v>30</v>
      </c>
      <c r="V25" s="23"/>
    </row>
    <row r="26" spans="1:22" x14ac:dyDescent="0.2">
      <c r="A26" s="43"/>
      <c r="B26" s="44"/>
      <c r="C26" s="45" t="s">
        <v>104</v>
      </c>
      <c r="D26" s="46"/>
      <c r="E26" s="47"/>
      <c r="F26" s="48"/>
      <c r="G26" s="49"/>
      <c r="H26" s="48">
        <v>0</v>
      </c>
      <c r="I26" s="49">
        <f t="shared" si="7"/>
        <v>0</v>
      </c>
      <c r="J26" s="48">
        <v>0</v>
      </c>
      <c r="K26" s="49">
        <f t="shared" si="8"/>
        <v>0</v>
      </c>
      <c r="L26" s="49">
        <v>21</v>
      </c>
      <c r="M26" s="49">
        <f>G26*(1+L26/100)</f>
        <v>0</v>
      </c>
      <c r="N26" s="49">
        <v>0</v>
      </c>
      <c r="O26" s="49">
        <f t="shared" si="10"/>
        <v>0</v>
      </c>
      <c r="P26" s="49">
        <v>0</v>
      </c>
      <c r="Q26" s="49">
        <f t="shared" si="11"/>
        <v>0</v>
      </c>
      <c r="R26" s="49"/>
      <c r="S26" s="49" t="s">
        <v>29</v>
      </c>
      <c r="T26" s="49" t="s">
        <v>30</v>
      </c>
      <c r="V26" s="23"/>
    </row>
    <row r="27" spans="1:22" x14ac:dyDescent="0.2">
      <c r="A27" s="43">
        <v>16</v>
      </c>
      <c r="B27" s="44" t="s">
        <v>42</v>
      </c>
      <c r="C27" s="45" t="s">
        <v>105</v>
      </c>
      <c r="D27" s="46" t="s">
        <v>3</v>
      </c>
      <c r="E27" s="47">
        <v>123</v>
      </c>
      <c r="F27" s="48">
        <v>0</v>
      </c>
      <c r="G27" s="49">
        <f t="shared" si="5"/>
        <v>0</v>
      </c>
      <c r="H27" s="48">
        <v>0</v>
      </c>
      <c r="I27" s="49">
        <f t="shared" si="7"/>
        <v>0</v>
      </c>
      <c r="J27" s="48">
        <v>0</v>
      </c>
      <c r="K27" s="49">
        <f t="shared" si="8"/>
        <v>0</v>
      </c>
      <c r="L27" s="49">
        <v>21</v>
      </c>
      <c r="M27" s="49">
        <f>G27*(1+L27/100)</f>
        <v>0</v>
      </c>
      <c r="N27" s="49">
        <v>0</v>
      </c>
      <c r="O27" s="49">
        <f t="shared" si="10"/>
        <v>0</v>
      </c>
      <c r="P27" s="49">
        <v>0</v>
      </c>
      <c r="Q27" s="49">
        <f t="shared" si="11"/>
        <v>0</v>
      </c>
      <c r="R27" s="49"/>
      <c r="S27" s="49" t="s">
        <v>29</v>
      </c>
      <c r="T27" s="49" t="s">
        <v>30</v>
      </c>
      <c r="V27" s="23"/>
    </row>
    <row r="28" spans="1:22" x14ac:dyDescent="0.2">
      <c r="A28" s="43">
        <v>17</v>
      </c>
      <c r="B28" s="44" t="s">
        <v>43</v>
      </c>
      <c r="C28" s="45" t="s">
        <v>102</v>
      </c>
      <c r="D28" s="46" t="s">
        <v>2</v>
      </c>
      <c r="E28" s="47">
        <v>6</v>
      </c>
      <c r="F28" s="48">
        <v>0</v>
      </c>
      <c r="G28" s="49">
        <f t="shared" si="5"/>
        <v>0</v>
      </c>
      <c r="H28" s="48">
        <v>0</v>
      </c>
      <c r="I28" s="49">
        <f t="shared" si="7"/>
        <v>0</v>
      </c>
      <c r="J28" s="48">
        <v>0</v>
      </c>
      <c r="K28" s="49">
        <f t="shared" si="8"/>
        <v>0</v>
      </c>
      <c r="L28" s="49">
        <v>21</v>
      </c>
      <c r="M28" s="49">
        <f>G28*(1+L28/100)</f>
        <v>0</v>
      </c>
      <c r="N28" s="49">
        <v>0</v>
      </c>
      <c r="O28" s="49">
        <f t="shared" si="10"/>
        <v>0</v>
      </c>
      <c r="P28" s="49">
        <v>0</v>
      </c>
      <c r="Q28" s="49">
        <f t="shared" si="11"/>
        <v>0</v>
      </c>
      <c r="R28" s="49"/>
      <c r="S28" s="49" t="s">
        <v>29</v>
      </c>
      <c r="T28" s="49" t="s">
        <v>30</v>
      </c>
      <c r="V28" s="23"/>
    </row>
    <row r="29" spans="1:22" x14ac:dyDescent="0.2">
      <c r="A29" s="43">
        <v>18</v>
      </c>
      <c r="B29" s="44" t="s">
        <v>44</v>
      </c>
      <c r="C29" s="45" t="s">
        <v>106</v>
      </c>
      <c r="D29" s="46" t="s">
        <v>2</v>
      </c>
      <c r="E29" s="47">
        <v>1</v>
      </c>
      <c r="F29" s="48">
        <v>0</v>
      </c>
      <c r="G29" s="49">
        <f t="shared" si="5"/>
        <v>0</v>
      </c>
      <c r="H29" s="48">
        <v>4375</v>
      </c>
      <c r="I29" s="49">
        <f t="shared" si="7"/>
        <v>4375</v>
      </c>
      <c r="J29" s="48">
        <v>0</v>
      </c>
      <c r="K29" s="49">
        <f t="shared" si="8"/>
        <v>0</v>
      </c>
      <c r="L29" s="49">
        <v>21</v>
      </c>
      <c r="M29" s="49">
        <f t="shared" ref="M29:M31" si="12">G29*(1+L29/100)</f>
        <v>0</v>
      </c>
      <c r="N29" s="49">
        <v>0</v>
      </c>
      <c r="O29" s="49">
        <f t="shared" si="10"/>
        <v>0</v>
      </c>
      <c r="P29" s="49">
        <v>0</v>
      </c>
      <c r="Q29" s="49">
        <f t="shared" si="11"/>
        <v>0</v>
      </c>
      <c r="R29" s="49"/>
      <c r="S29" s="49" t="s">
        <v>29</v>
      </c>
      <c r="T29" s="49" t="s">
        <v>30</v>
      </c>
      <c r="V29" s="23"/>
    </row>
    <row r="30" spans="1:22" x14ac:dyDescent="0.2">
      <c r="A30" s="43">
        <v>19</v>
      </c>
      <c r="B30" s="44" t="s">
        <v>45</v>
      </c>
      <c r="C30" s="45" t="s">
        <v>107</v>
      </c>
      <c r="D30" s="46" t="s">
        <v>2</v>
      </c>
      <c r="E30" s="47">
        <v>1</v>
      </c>
      <c r="F30" s="48">
        <v>0</v>
      </c>
      <c r="G30" s="49">
        <f t="shared" si="5"/>
        <v>0</v>
      </c>
      <c r="H30" s="48">
        <v>3125</v>
      </c>
      <c r="I30" s="49">
        <f t="shared" si="7"/>
        <v>3125</v>
      </c>
      <c r="J30" s="48">
        <v>0</v>
      </c>
      <c r="K30" s="49">
        <f t="shared" si="8"/>
        <v>0</v>
      </c>
      <c r="L30" s="49">
        <v>21</v>
      </c>
      <c r="M30" s="49">
        <f t="shared" si="12"/>
        <v>0</v>
      </c>
      <c r="N30" s="49">
        <v>0</v>
      </c>
      <c r="O30" s="49">
        <f t="shared" si="10"/>
        <v>0</v>
      </c>
      <c r="P30" s="49">
        <v>0</v>
      </c>
      <c r="Q30" s="49">
        <f t="shared" si="11"/>
        <v>0</v>
      </c>
      <c r="R30" s="49"/>
      <c r="S30" s="49" t="s">
        <v>29</v>
      </c>
      <c r="T30" s="49" t="s">
        <v>30</v>
      </c>
      <c r="V30" s="23"/>
    </row>
    <row r="31" spans="1:22" x14ac:dyDescent="0.2">
      <c r="A31" s="43">
        <v>20</v>
      </c>
      <c r="B31" s="44" t="s">
        <v>47</v>
      </c>
      <c r="C31" s="45" t="s">
        <v>108</v>
      </c>
      <c r="D31" s="46" t="s">
        <v>2</v>
      </c>
      <c r="E31" s="47">
        <v>6</v>
      </c>
      <c r="F31" s="48">
        <v>0</v>
      </c>
      <c r="G31" s="49">
        <f t="shared" si="5"/>
        <v>0</v>
      </c>
      <c r="H31" s="48">
        <v>1250</v>
      </c>
      <c r="I31" s="49">
        <f t="shared" si="7"/>
        <v>7500</v>
      </c>
      <c r="J31" s="48">
        <v>0</v>
      </c>
      <c r="K31" s="49">
        <f t="shared" si="8"/>
        <v>0</v>
      </c>
      <c r="L31" s="49">
        <v>21</v>
      </c>
      <c r="M31" s="49">
        <f t="shared" si="12"/>
        <v>0</v>
      </c>
      <c r="N31" s="49">
        <v>0</v>
      </c>
      <c r="O31" s="49">
        <f t="shared" si="10"/>
        <v>0</v>
      </c>
      <c r="P31" s="49">
        <v>0</v>
      </c>
      <c r="Q31" s="49">
        <f t="shared" si="11"/>
        <v>0</v>
      </c>
      <c r="R31" s="49"/>
      <c r="S31" s="49" t="s">
        <v>29</v>
      </c>
      <c r="T31" s="49" t="s">
        <v>30</v>
      </c>
      <c r="V31" s="23"/>
    </row>
    <row r="32" spans="1:22" x14ac:dyDescent="0.2">
      <c r="A32" s="43"/>
      <c r="B32" s="44"/>
      <c r="C32" s="45" t="s">
        <v>109</v>
      </c>
      <c r="D32" s="46"/>
      <c r="E32" s="47"/>
      <c r="F32" s="48"/>
      <c r="G32" s="49"/>
      <c r="H32" s="48">
        <v>1250</v>
      </c>
      <c r="I32" s="49">
        <f t="shared" si="7"/>
        <v>0</v>
      </c>
      <c r="J32" s="48">
        <v>0</v>
      </c>
      <c r="K32" s="49">
        <f t="shared" si="8"/>
        <v>0</v>
      </c>
      <c r="L32" s="49">
        <v>21</v>
      </c>
      <c r="M32" s="49">
        <f t="shared" ref="M32:M36" si="13">G32*(1+L32/100)</f>
        <v>0</v>
      </c>
      <c r="N32" s="49">
        <v>0</v>
      </c>
      <c r="O32" s="49">
        <f t="shared" si="10"/>
        <v>0</v>
      </c>
      <c r="P32" s="49">
        <v>0</v>
      </c>
      <c r="Q32" s="49">
        <f t="shared" si="11"/>
        <v>0</v>
      </c>
      <c r="R32" s="49"/>
      <c r="S32" s="49" t="s">
        <v>29</v>
      </c>
      <c r="T32" s="49" t="s">
        <v>30</v>
      </c>
      <c r="V32" s="23"/>
    </row>
    <row r="33" spans="1:22" x14ac:dyDescent="0.2">
      <c r="A33" s="43">
        <v>21</v>
      </c>
      <c r="B33" s="44" t="s">
        <v>48</v>
      </c>
      <c r="C33" s="45" t="s">
        <v>110</v>
      </c>
      <c r="D33" s="46" t="s">
        <v>2</v>
      </c>
      <c r="E33" s="47">
        <v>2</v>
      </c>
      <c r="F33" s="48">
        <v>0</v>
      </c>
      <c r="G33" s="49">
        <f t="shared" si="5"/>
        <v>0</v>
      </c>
      <c r="H33" s="48">
        <v>1250</v>
      </c>
      <c r="I33" s="49">
        <f t="shared" si="7"/>
        <v>2500</v>
      </c>
      <c r="J33" s="48">
        <v>0</v>
      </c>
      <c r="K33" s="49">
        <f t="shared" si="8"/>
        <v>0</v>
      </c>
      <c r="L33" s="49">
        <v>21</v>
      </c>
      <c r="M33" s="49">
        <f t="shared" si="13"/>
        <v>0</v>
      </c>
      <c r="N33" s="49">
        <v>0</v>
      </c>
      <c r="O33" s="49">
        <f t="shared" si="10"/>
        <v>0</v>
      </c>
      <c r="P33" s="49">
        <v>0</v>
      </c>
      <c r="Q33" s="49">
        <f t="shared" si="11"/>
        <v>0</v>
      </c>
      <c r="R33" s="49"/>
      <c r="S33" s="49" t="s">
        <v>29</v>
      </c>
      <c r="T33" s="49" t="s">
        <v>30</v>
      </c>
      <c r="V33" s="23"/>
    </row>
    <row r="34" spans="1:22" x14ac:dyDescent="0.2">
      <c r="A34" s="43">
        <v>22</v>
      </c>
      <c r="B34" s="44" t="s">
        <v>49</v>
      </c>
      <c r="C34" s="45" t="s">
        <v>111</v>
      </c>
      <c r="D34" s="46"/>
      <c r="E34" s="47"/>
      <c r="F34" s="48">
        <v>0</v>
      </c>
      <c r="G34" s="49">
        <f t="shared" si="5"/>
        <v>0</v>
      </c>
      <c r="H34" s="48">
        <v>1250</v>
      </c>
      <c r="I34" s="49">
        <f t="shared" si="7"/>
        <v>0</v>
      </c>
      <c r="J34" s="48">
        <v>0</v>
      </c>
      <c r="K34" s="49">
        <f t="shared" si="8"/>
        <v>0</v>
      </c>
      <c r="L34" s="49">
        <v>21</v>
      </c>
      <c r="M34" s="49">
        <f t="shared" si="13"/>
        <v>0</v>
      </c>
      <c r="N34" s="49">
        <v>0</v>
      </c>
      <c r="O34" s="49">
        <f t="shared" si="10"/>
        <v>0</v>
      </c>
      <c r="P34" s="49">
        <v>0</v>
      </c>
      <c r="Q34" s="49">
        <f t="shared" si="11"/>
        <v>0</v>
      </c>
      <c r="R34" s="49"/>
      <c r="S34" s="49" t="s">
        <v>29</v>
      </c>
      <c r="T34" s="49" t="s">
        <v>30</v>
      </c>
      <c r="V34" s="23"/>
    </row>
    <row r="35" spans="1:22" x14ac:dyDescent="0.2">
      <c r="A35" s="32" t="s">
        <v>26</v>
      </c>
      <c r="B35" s="33" t="s">
        <v>46</v>
      </c>
      <c r="C35" s="34" t="s">
        <v>112</v>
      </c>
      <c r="D35" s="35"/>
      <c r="E35" s="36"/>
      <c r="F35" s="37"/>
      <c r="G35" s="37">
        <f>SUM(G36:G45)</f>
        <v>0</v>
      </c>
      <c r="H35" s="37"/>
      <c r="I35" s="37">
        <f>SUM(I37:I69)</f>
        <v>62716065</v>
      </c>
      <c r="J35" s="37"/>
      <c r="K35" s="37">
        <f>SUM(K37:K69)</f>
        <v>0</v>
      </c>
      <c r="L35" s="37"/>
      <c r="M35" s="37">
        <f>SUM(M37:M69)</f>
        <v>0</v>
      </c>
      <c r="N35" s="37"/>
      <c r="O35" s="37">
        <f>SUM(O37:O69)</f>
        <v>0</v>
      </c>
      <c r="P35" s="37"/>
      <c r="Q35" s="37">
        <f>SUM(Q37:Q69)</f>
        <v>0</v>
      </c>
      <c r="R35" s="37"/>
      <c r="S35" s="37"/>
      <c r="T35" s="38"/>
      <c r="V35" s="23"/>
    </row>
    <row r="36" spans="1:22" x14ac:dyDescent="0.2">
      <c r="A36" s="43">
        <v>23</v>
      </c>
      <c r="B36" s="44" t="s">
        <v>50</v>
      </c>
      <c r="C36" s="45" t="s">
        <v>113</v>
      </c>
      <c r="D36" s="46" t="s">
        <v>3</v>
      </c>
      <c r="E36" s="47">
        <v>21</v>
      </c>
      <c r="F36" s="48">
        <v>0</v>
      </c>
      <c r="G36" s="49">
        <f t="shared" ref="G36:G45" si="14">ROUND((E36*F36),2)</f>
        <v>0</v>
      </c>
      <c r="H36" s="48">
        <v>1250</v>
      </c>
      <c r="I36" s="49">
        <f t="shared" ref="I36:I45" si="15">ROUND(E36*H36,2)</f>
        <v>26250</v>
      </c>
      <c r="J36" s="48">
        <v>0</v>
      </c>
      <c r="K36" s="49">
        <f t="shared" ref="K36:K45" si="16">ROUND(E36*J36,2)</f>
        <v>0</v>
      </c>
      <c r="L36" s="49">
        <v>21</v>
      </c>
      <c r="M36" s="49">
        <f t="shared" si="13"/>
        <v>0</v>
      </c>
      <c r="N36" s="49">
        <v>0</v>
      </c>
      <c r="O36" s="49">
        <f t="shared" ref="O36:O45" si="17">ROUND(E36*N36,2)</f>
        <v>0</v>
      </c>
      <c r="P36" s="49">
        <v>0</v>
      </c>
      <c r="Q36" s="49">
        <f t="shared" ref="Q36:Q45" si="18">ROUND(E36*P36,2)</f>
        <v>0</v>
      </c>
      <c r="R36" s="49"/>
      <c r="S36" s="49" t="s">
        <v>29</v>
      </c>
      <c r="T36" s="49" t="s">
        <v>30</v>
      </c>
      <c r="V36" s="23"/>
    </row>
    <row r="37" spans="1:22" x14ac:dyDescent="0.2">
      <c r="A37" s="43">
        <v>24</v>
      </c>
      <c r="B37" s="44" t="s">
        <v>51</v>
      </c>
      <c r="C37" s="45" t="s">
        <v>114</v>
      </c>
      <c r="D37" s="46" t="s">
        <v>3</v>
      </c>
      <c r="E37" s="47">
        <v>225</v>
      </c>
      <c r="F37" s="48">
        <v>0</v>
      </c>
      <c r="G37" s="49">
        <f t="shared" si="14"/>
        <v>0</v>
      </c>
      <c r="H37" s="48">
        <v>1250</v>
      </c>
      <c r="I37" s="49">
        <f t="shared" si="15"/>
        <v>281250</v>
      </c>
      <c r="J37" s="48">
        <v>0</v>
      </c>
      <c r="K37" s="49">
        <f t="shared" si="16"/>
        <v>0</v>
      </c>
      <c r="L37" s="49">
        <v>21</v>
      </c>
      <c r="M37" s="49">
        <f t="shared" ref="M37:M39" si="19">G37*(1+L37/100)</f>
        <v>0</v>
      </c>
      <c r="N37" s="49">
        <v>0</v>
      </c>
      <c r="O37" s="49">
        <f t="shared" si="17"/>
        <v>0</v>
      </c>
      <c r="P37" s="49">
        <v>0</v>
      </c>
      <c r="Q37" s="49">
        <f t="shared" si="18"/>
        <v>0</v>
      </c>
      <c r="R37" s="49"/>
      <c r="S37" s="49" t="s">
        <v>29</v>
      </c>
      <c r="T37" s="49" t="s">
        <v>30</v>
      </c>
      <c r="V37" s="23"/>
    </row>
    <row r="38" spans="1:22" x14ac:dyDescent="0.2">
      <c r="A38" s="43">
        <v>25</v>
      </c>
      <c r="B38" s="44" t="s">
        <v>52</v>
      </c>
      <c r="C38" s="45" t="s">
        <v>115</v>
      </c>
      <c r="D38" s="46" t="s">
        <v>2</v>
      </c>
      <c r="E38" s="47">
        <v>1</v>
      </c>
      <c r="F38" s="48">
        <v>0</v>
      </c>
      <c r="G38" s="49">
        <f t="shared" si="14"/>
        <v>0</v>
      </c>
      <c r="H38" s="48">
        <v>1250</v>
      </c>
      <c r="I38" s="49">
        <f t="shared" si="15"/>
        <v>1250</v>
      </c>
      <c r="J38" s="48">
        <v>0</v>
      </c>
      <c r="K38" s="49">
        <f t="shared" si="16"/>
        <v>0</v>
      </c>
      <c r="L38" s="49">
        <v>21</v>
      </c>
      <c r="M38" s="49">
        <f t="shared" si="19"/>
        <v>0</v>
      </c>
      <c r="N38" s="49">
        <v>0</v>
      </c>
      <c r="O38" s="49">
        <f t="shared" si="17"/>
        <v>0</v>
      </c>
      <c r="P38" s="49">
        <v>0</v>
      </c>
      <c r="Q38" s="49">
        <f t="shared" si="18"/>
        <v>0</v>
      </c>
      <c r="R38" s="49"/>
      <c r="S38" s="49" t="s">
        <v>29</v>
      </c>
      <c r="T38" s="49" t="s">
        <v>30</v>
      </c>
      <c r="V38" s="23"/>
    </row>
    <row r="39" spans="1:22" x14ac:dyDescent="0.2">
      <c r="A39" s="43">
        <v>26</v>
      </c>
      <c r="B39" s="44" t="s">
        <v>53</v>
      </c>
      <c r="C39" s="45" t="s">
        <v>116</v>
      </c>
      <c r="D39" s="46" t="s">
        <v>3</v>
      </c>
      <c r="E39" s="47">
        <v>246</v>
      </c>
      <c r="F39" s="48">
        <v>0</v>
      </c>
      <c r="G39" s="49">
        <f t="shared" si="14"/>
        <v>0</v>
      </c>
      <c r="H39" s="48">
        <v>7500</v>
      </c>
      <c r="I39" s="49">
        <f t="shared" si="15"/>
        <v>1845000</v>
      </c>
      <c r="J39" s="48">
        <v>0</v>
      </c>
      <c r="K39" s="49">
        <f t="shared" si="16"/>
        <v>0</v>
      </c>
      <c r="L39" s="49">
        <v>21</v>
      </c>
      <c r="M39" s="49">
        <f t="shared" si="19"/>
        <v>0</v>
      </c>
      <c r="N39" s="49">
        <v>0</v>
      </c>
      <c r="O39" s="49">
        <f t="shared" si="17"/>
        <v>0</v>
      </c>
      <c r="P39" s="49">
        <v>0</v>
      </c>
      <c r="Q39" s="49">
        <f t="shared" si="18"/>
        <v>0</v>
      </c>
      <c r="R39" s="49"/>
      <c r="S39" s="49" t="s">
        <v>29</v>
      </c>
      <c r="T39" s="49" t="s">
        <v>30</v>
      </c>
      <c r="V39" s="23"/>
    </row>
    <row r="40" spans="1:22" x14ac:dyDescent="0.2">
      <c r="A40" s="43">
        <v>27</v>
      </c>
      <c r="B40" s="44" t="s">
        <v>54</v>
      </c>
      <c r="C40" s="45" t="s">
        <v>117</v>
      </c>
      <c r="D40" s="46" t="s">
        <v>3</v>
      </c>
      <c r="E40" s="47">
        <v>246</v>
      </c>
      <c r="F40" s="48">
        <v>0</v>
      </c>
      <c r="G40" s="49">
        <f t="shared" si="14"/>
        <v>0</v>
      </c>
      <c r="H40" s="48">
        <v>3750</v>
      </c>
      <c r="I40" s="49">
        <f t="shared" si="15"/>
        <v>922500</v>
      </c>
      <c r="J40" s="48">
        <v>0</v>
      </c>
      <c r="K40" s="49">
        <f t="shared" si="16"/>
        <v>0</v>
      </c>
      <c r="L40" s="49">
        <v>21</v>
      </c>
      <c r="M40" s="49">
        <f>G40*(1+L40/100)</f>
        <v>0</v>
      </c>
      <c r="N40" s="49">
        <v>0</v>
      </c>
      <c r="O40" s="49">
        <f t="shared" si="17"/>
        <v>0</v>
      </c>
      <c r="P40" s="49">
        <v>0</v>
      </c>
      <c r="Q40" s="49">
        <f t="shared" si="18"/>
        <v>0</v>
      </c>
      <c r="R40" s="49"/>
      <c r="S40" s="49" t="s">
        <v>29</v>
      </c>
      <c r="T40" s="49" t="s">
        <v>30</v>
      </c>
      <c r="V40" s="23"/>
    </row>
    <row r="41" spans="1:22" x14ac:dyDescent="0.2">
      <c r="A41" s="43">
        <v>28</v>
      </c>
      <c r="B41" s="44" t="s">
        <v>55</v>
      </c>
      <c r="C41" s="45" t="s">
        <v>118</v>
      </c>
      <c r="D41" s="46" t="s">
        <v>3</v>
      </c>
      <c r="E41" s="47">
        <v>35</v>
      </c>
      <c r="F41" s="48">
        <v>0</v>
      </c>
      <c r="G41" s="49">
        <f t="shared" si="14"/>
        <v>0</v>
      </c>
      <c r="H41" s="48">
        <v>625</v>
      </c>
      <c r="I41" s="49">
        <f t="shared" si="15"/>
        <v>21875</v>
      </c>
      <c r="J41" s="48">
        <v>0</v>
      </c>
      <c r="K41" s="49">
        <f t="shared" si="16"/>
        <v>0</v>
      </c>
      <c r="L41" s="49">
        <v>21</v>
      </c>
      <c r="M41" s="49">
        <f>G41*(1+L41/100)</f>
        <v>0</v>
      </c>
      <c r="N41" s="49">
        <v>0</v>
      </c>
      <c r="O41" s="49">
        <f t="shared" si="17"/>
        <v>0</v>
      </c>
      <c r="P41" s="49">
        <v>0</v>
      </c>
      <c r="Q41" s="49">
        <f t="shared" si="18"/>
        <v>0</v>
      </c>
      <c r="R41" s="49"/>
      <c r="S41" s="49" t="s">
        <v>29</v>
      </c>
      <c r="T41" s="49" t="s">
        <v>30</v>
      </c>
      <c r="V41" s="23"/>
    </row>
    <row r="42" spans="1:22" x14ac:dyDescent="0.2">
      <c r="A42" s="43">
        <v>29</v>
      </c>
      <c r="B42" s="44" t="s">
        <v>56</v>
      </c>
      <c r="C42" s="45" t="s">
        <v>119</v>
      </c>
      <c r="D42" s="46" t="s">
        <v>3</v>
      </c>
      <c r="E42" s="47">
        <v>2</v>
      </c>
      <c r="F42" s="48">
        <v>0</v>
      </c>
      <c r="G42" s="49">
        <f t="shared" si="14"/>
        <v>0</v>
      </c>
      <c r="H42" s="48">
        <v>6250</v>
      </c>
      <c r="I42" s="49">
        <f t="shared" si="15"/>
        <v>12500</v>
      </c>
      <c r="J42" s="48">
        <v>0</v>
      </c>
      <c r="K42" s="49">
        <f t="shared" si="16"/>
        <v>0</v>
      </c>
      <c r="L42" s="49">
        <v>21</v>
      </c>
      <c r="M42" s="49">
        <f>G42*(1+L42/100)</f>
        <v>0</v>
      </c>
      <c r="N42" s="49">
        <v>0</v>
      </c>
      <c r="O42" s="49">
        <f t="shared" si="17"/>
        <v>0</v>
      </c>
      <c r="P42" s="49">
        <v>0</v>
      </c>
      <c r="Q42" s="49">
        <f t="shared" si="18"/>
        <v>0</v>
      </c>
      <c r="R42" s="49"/>
      <c r="S42" s="49" t="s">
        <v>29</v>
      </c>
      <c r="T42" s="49" t="s">
        <v>30</v>
      </c>
      <c r="V42" s="23"/>
    </row>
    <row r="43" spans="1:22" x14ac:dyDescent="0.2">
      <c r="A43" s="43">
        <v>30</v>
      </c>
      <c r="B43" s="44" t="s">
        <v>57</v>
      </c>
      <c r="C43" s="45" t="s">
        <v>120</v>
      </c>
      <c r="D43" s="46" t="s">
        <v>2</v>
      </c>
      <c r="E43" s="47">
        <v>2</v>
      </c>
      <c r="F43" s="48">
        <v>0</v>
      </c>
      <c r="G43" s="49">
        <f t="shared" si="14"/>
        <v>0</v>
      </c>
      <c r="H43" s="48">
        <v>1250</v>
      </c>
      <c r="I43" s="49">
        <f t="shared" si="15"/>
        <v>2500</v>
      </c>
      <c r="J43" s="48">
        <v>0</v>
      </c>
      <c r="K43" s="49">
        <f t="shared" si="16"/>
        <v>0</v>
      </c>
      <c r="L43" s="49">
        <v>21</v>
      </c>
      <c r="M43" s="49">
        <f t="shared" ref="M43:M45" si="20">G43*(1+L43/100)</f>
        <v>0</v>
      </c>
      <c r="N43" s="49">
        <v>0</v>
      </c>
      <c r="O43" s="49">
        <f t="shared" si="17"/>
        <v>0</v>
      </c>
      <c r="P43" s="49">
        <v>0</v>
      </c>
      <c r="Q43" s="49">
        <f t="shared" si="18"/>
        <v>0</v>
      </c>
      <c r="R43" s="49"/>
      <c r="S43" s="49" t="s">
        <v>29</v>
      </c>
      <c r="T43" s="49" t="s">
        <v>30</v>
      </c>
      <c r="V43" s="23"/>
    </row>
    <row r="44" spans="1:22" x14ac:dyDescent="0.2">
      <c r="A44" s="43">
        <v>31</v>
      </c>
      <c r="B44" s="44" t="s">
        <v>58</v>
      </c>
      <c r="C44" s="45" t="s">
        <v>121</v>
      </c>
      <c r="D44" s="46" t="s">
        <v>2</v>
      </c>
      <c r="E44" s="47">
        <v>5</v>
      </c>
      <c r="F44" s="48">
        <v>0</v>
      </c>
      <c r="G44" s="49">
        <f t="shared" si="14"/>
        <v>0</v>
      </c>
      <c r="H44" s="48">
        <v>1250</v>
      </c>
      <c r="I44" s="49">
        <f t="shared" si="15"/>
        <v>6250</v>
      </c>
      <c r="J44" s="48">
        <v>0</v>
      </c>
      <c r="K44" s="49">
        <f t="shared" si="16"/>
        <v>0</v>
      </c>
      <c r="L44" s="49">
        <v>21</v>
      </c>
      <c r="M44" s="49">
        <f t="shared" si="20"/>
        <v>0</v>
      </c>
      <c r="N44" s="49">
        <v>0</v>
      </c>
      <c r="O44" s="49">
        <f t="shared" si="17"/>
        <v>0</v>
      </c>
      <c r="P44" s="49">
        <v>0</v>
      </c>
      <c r="Q44" s="49">
        <f t="shared" si="18"/>
        <v>0</v>
      </c>
      <c r="R44" s="49"/>
      <c r="S44" s="49" t="s">
        <v>29</v>
      </c>
      <c r="T44" s="49" t="s">
        <v>30</v>
      </c>
      <c r="V44" s="23"/>
    </row>
    <row r="45" spans="1:22" x14ac:dyDescent="0.2">
      <c r="A45" s="43">
        <v>32</v>
      </c>
      <c r="B45" s="44" t="s">
        <v>59</v>
      </c>
      <c r="C45" s="45" t="s">
        <v>122</v>
      </c>
      <c r="D45" s="46" t="s">
        <v>2</v>
      </c>
      <c r="E45" s="47">
        <v>1</v>
      </c>
      <c r="F45" s="48">
        <v>0</v>
      </c>
      <c r="G45" s="49">
        <f t="shared" si="14"/>
        <v>0</v>
      </c>
      <c r="H45" s="48">
        <v>1250</v>
      </c>
      <c r="I45" s="49">
        <f t="shared" si="15"/>
        <v>1250</v>
      </c>
      <c r="J45" s="48">
        <v>0</v>
      </c>
      <c r="K45" s="49">
        <f t="shared" si="16"/>
        <v>0</v>
      </c>
      <c r="L45" s="49">
        <v>21</v>
      </c>
      <c r="M45" s="49">
        <f t="shared" si="20"/>
        <v>0</v>
      </c>
      <c r="N45" s="49">
        <v>0</v>
      </c>
      <c r="O45" s="49">
        <f t="shared" si="17"/>
        <v>0</v>
      </c>
      <c r="P45" s="49">
        <v>0</v>
      </c>
      <c r="Q45" s="49">
        <f t="shared" si="18"/>
        <v>0</v>
      </c>
      <c r="R45" s="49"/>
      <c r="S45" s="49" t="s">
        <v>29</v>
      </c>
      <c r="T45" s="49" t="s">
        <v>30</v>
      </c>
      <c r="V45" s="23"/>
    </row>
    <row r="46" spans="1:22" x14ac:dyDescent="0.2">
      <c r="A46" s="32" t="s">
        <v>26</v>
      </c>
      <c r="B46" s="33" t="s">
        <v>69</v>
      </c>
      <c r="C46" s="34" t="s">
        <v>123</v>
      </c>
      <c r="D46" s="35"/>
      <c r="E46" s="36"/>
      <c r="F46" s="37"/>
      <c r="G46" s="37">
        <f>SUM(G47:G51)</f>
        <v>0</v>
      </c>
      <c r="H46" s="37"/>
      <c r="I46" s="37">
        <f>SUM(I48:I69)</f>
        <v>29758650</v>
      </c>
      <c r="J46" s="37"/>
      <c r="K46" s="37">
        <f>SUM(K48:K69)</f>
        <v>0</v>
      </c>
      <c r="L46" s="37"/>
      <c r="M46" s="37">
        <f>SUM(M48:M69)</f>
        <v>0</v>
      </c>
      <c r="N46" s="37"/>
      <c r="O46" s="37">
        <f>SUM(O48:O69)</f>
        <v>0</v>
      </c>
      <c r="P46" s="37"/>
      <c r="Q46" s="37">
        <f>SUM(Q48:Q69)</f>
        <v>0</v>
      </c>
      <c r="R46" s="37"/>
      <c r="S46" s="37"/>
      <c r="T46" s="38"/>
      <c r="V46" s="23"/>
    </row>
    <row r="47" spans="1:22" x14ac:dyDescent="0.2">
      <c r="A47" s="43">
        <v>33</v>
      </c>
      <c r="B47" s="44" t="s">
        <v>60</v>
      </c>
      <c r="C47" s="45" t="s">
        <v>124</v>
      </c>
      <c r="D47" s="46" t="s">
        <v>129</v>
      </c>
      <c r="E47" s="47">
        <v>1</v>
      </c>
      <c r="F47" s="48">
        <v>0</v>
      </c>
      <c r="G47" s="49">
        <f t="shared" ref="G47:G51" si="21">ROUND((E47*F47),2)</f>
        <v>0</v>
      </c>
      <c r="H47" s="48">
        <v>104390</v>
      </c>
      <c r="I47" s="49">
        <f>ROUND(E47*H47,2)</f>
        <v>104390</v>
      </c>
      <c r="J47" s="48">
        <v>0</v>
      </c>
      <c r="K47" s="49">
        <f>ROUND(E47*J47,2)</f>
        <v>0</v>
      </c>
      <c r="L47" s="49">
        <v>21</v>
      </c>
      <c r="M47" s="49">
        <f t="shared" ref="M47:M60" si="22">G47*(1+L47/100)</f>
        <v>0</v>
      </c>
      <c r="N47" s="49">
        <v>0</v>
      </c>
      <c r="O47" s="49">
        <f>ROUND(E47*N47,2)</f>
        <v>0</v>
      </c>
      <c r="P47" s="49">
        <v>0</v>
      </c>
      <c r="Q47" s="49">
        <f>ROUND(E47*P47,2)</f>
        <v>0</v>
      </c>
      <c r="R47" s="49"/>
      <c r="S47" s="49" t="s">
        <v>29</v>
      </c>
      <c r="T47" s="49" t="s">
        <v>30</v>
      </c>
      <c r="V47" s="23"/>
    </row>
    <row r="48" spans="1:22" x14ac:dyDescent="0.2">
      <c r="A48" s="43">
        <v>34</v>
      </c>
      <c r="B48" s="44" t="s">
        <v>61</v>
      </c>
      <c r="C48" s="45" t="s">
        <v>125</v>
      </c>
      <c r="D48" s="46" t="s">
        <v>129</v>
      </c>
      <c r="E48" s="47">
        <v>1</v>
      </c>
      <c r="F48" s="48">
        <v>0</v>
      </c>
      <c r="G48" s="49">
        <f t="shared" si="21"/>
        <v>0</v>
      </c>
      <c r="H48" s="48">
        <v>104390</v>
      </c>
      <c r="I48" s="49">
        <f>ROUND(E48*H48,2)</f>
        <v>104390</v>
      </c>
      <c r="J48" s="48">
        <v>0</v>
      </c>
      <c r="K48" s="49">
        <f>ROUND(E48*J48,2)</f>
        <v>0</v>
      </c>
      <c r="L48" s="49">
        <v>21</v>
      </c>
      <c r="M48" s="49">
        <f t="shared" si="22"/>
        <v>0</v>
      </c>
      <c r="N48" s="49">
        <v>0</v>
      </c>
      <c r="O48" s="49">
        <f>ROUND(E48*N48,2)</f>
        <v>0</v>
      </c>
      <c r="P48" s="49">
        <v>0</v>
      </c>
      <c r="Q48" s="49">
        <f>ROUND(E48*P48,2)</f>
        <v>0</v>
      </c>
      <c r="R48" s="49"/>
      <c r="S48" s="49" t="s">
        <v>29</v>
      </c>
      <c r="T48" s="49" t="s">
        <v>30</v>
      </c>
      <c r="V48" s="23"/>
    </row>
    <row r="49" spans="1:22" x14ac:dyDescent="0.2">
      <c r="A49" s="43">
        <v>35</v>
      </c>
      <c r="B49" s="44" t="s">
        <v>62</v>
      </c>
      <c r="C49" s="45" t="s">
        <v>126</v>
      </c>
      <c r="D49" s="46" t="s">
        <v>129</v>
      </c>
      <c r="E49" s="47">
        <v>1</v>
      </c>
      <c r="F49" s="48">
        <v>0</v>
      </c>
      <c r="G49" s="49">
        <f t="shared" si="21"/>
        <v>0</v>
      </c>
      <c r="H49" s="48">
        <v>104390</v>
      </c>
      <c r="I49" s="49">
        <f>ROUND(E49*H49,2)</f>
        <v>104390</v>
      </c>
      <c r="J49" s="48">
        <v>0</v>
      </c>
      <c r="K49" s="49">
        <f>ROUND(E49*J49,2)</f>
        <v>0</v>
      </c>
      <c r="L49" s="49">
        <v>21</v>
      </c>
      <c r="M49" s="49">
        <f t="shared" si="22"/>
        <v>0</v>
      </c>
      <c r="N49" s="49">
        <v>0</v>
      </c>
      <c r="O49" s="49">
        <f>ROUND(E49*N49,2)</f>
        <v>0</v>
      </c>
      <c r="P49" s="49">
        <v>0</v>
      </c>
      <c r="Q49" s="49">
        <f>ROUND(E49*P49,2)</f>
        <v>0</v>
      </c>
      <c r="R49" s="49"/>
      <c r="S49" s="49" t="s">
        <v>29</v>
      </c>
      <c r="T49" s="49" t="s">
        <v>30</v>
      </c>
      <c r="V49" s="23"/>
    </row>
    <row r="50" spans="1:22" x14ac:dyDescent="0.2">
      <c r="A50" s="43">
        <v>36</v>
      </c>
      <c r="B50" s="44" t="s">
        <v>63</v>
      </c>
      <c r="C50" s="45" t="s">
        <v>127</v>
      </c>
      <c r="D50" s="46" t="s">
        <v>129</v>
      </c>
      <c r="E50" s="47">
        <v>1</v>
      </c>
      <c r="F50" s="48">
        <v>0</v>
      </c>
      <c r="G50" s="49">
        <f t="shared" si="21"/>
        <v>0</v>
      </c>
      <c r="H50" s="48">
        <v>104390</v>
      </c>
      <c r="I50" s="49">
        <f>ROUND(E50*H50,2)</f>
        <v>104390</v>
      </c>
      <c r="J50" s="48">
        <v>0</v>
      </c>
      <c r="K50" s="49">
        <f>ROUND(E50*J50,2)</f>
        <v>0</v>
      </c>
      <c r="L50" s="49">
        <v>21</v>
      </c>
      <c r="M50" s="49">
        <f t="shared" si="22"/>
        <v>0</v>
      </c>
      <c r="N50" s="49">
        <v>0</v>
      </c>
      <c r="O50" s="49">
        <f>ROUND(E50*N50,2)</f>
        <v>0</v>
      </c>
      <c r="P50" s="49">
        <v>0</v>
      </c>
      <c r="Q50" s="49">
        <f>ROUND(E50*P50,2)</f>
        <v>0</v>
      </c>
      <c r="R50" s="49"/>
      <c r="S50" s="49" t="s">
        <v>29</v>
      </c>
      <c r="T50" s="49" t="s">
        <v>30</v>
      </c>
      <c r="V50" s="23"/>
    </row>
    <row r="51" spans="1:22" x14ac:dyDescent="0.2">
      <c r="A51" s="43">
        <v>37</v>
      </c>
      <c r="B51" s="44" t="s">
        <v>64</v>
      </c>
      <c r="C51" s="45" t="s">
        <v>128</v>
      </c>
      <c r="D51" s="46" t="s">
        <v>129</v>
      </c>
      <c r="E51" s="47">
        <v>1</v>
      </c>
      <c r="F51" s="48">
        <v>0</v>
      </c>
      <c r="G51" s="49">
        <f t="shared" si="21"/>
        <v>0</v>
      </c>
      <c r="H51" s="48">
        <v>104390</v>
      </c>
      <c r="I51" s="49">
        <f>ROUND(E51*H51,2)</f>
        <v>104390</v>
      </c>
      <c r="J51" s="48">
        <v>0</v>
      </c>
      <c r="K51" s="49">
        <f>ROUND(E51*J51,2)</f>
        <v>0</v>
      </c>
      <c r="L51" s="49">
        <v>21</v>
      </c>
      <c r="M51" s="49">
        <f t="shared" si="22"/>
        <v>0</v>
      </c>
      <c r="N51" s="49">
        <v>0</v>
      </c>
      <c r="O51" s="49">
        <f>ROUND(E51*N51,2)</f>
        <v>0</v>
      </c>
      <c r="P51" s="49">
        <v>0</v>
      </c>
      <c r="Q51" s="49">
        <f>ROUND(E51*P51,2)</f>
        <v>0</v>
      </c>
      <c r="R51" s="49"/>
      <c r="S51" s="49" t="s">
        <v>29</v>
      </c>
      <c r="T51" s="49" t="s">
        <v>30</v>
      </c>
      <c r="V51" s="23"/>
    </row>
    <row r="52" spans="1:22" x14ac:dyDescent="0.2">
      <c r="A52" s="32" t="s">
        <v>26</v>
      </c>
      <c r="B52" s="33" t="s">
        <v>78</v>
      </c>
      <c r="C52" s="34" t="s">
        <v>130</v>
      </c>
      <c r="D52" s="35"/>
      <c r="E52" s="36"/>
      <c r="F52" s="37"/>
      <c r="G52" s="37">
        <f>SUM(G53:G60)</f>
        <v>0</v>
      </c>
      <c r="H52" s="37"/>
      <c r="I52" s="37">
        <f>SUM(I54:I69)</f>
        <v>14096400</v>
      </c>
      <c r="J52" s="37"/>
      <c r="K52" s="37">
        <f>SUM(K54:K69)</f>
        <v>0</v>
      </c>
      <c r="L52" s="37"/>
      <c r="M52" s="37">
        <f>SUM(M54:M69)</f>
        <v>0</v>
      </c>
      <c r="N52" s="37"/>
      <c r="O52" s="37">
        <f>SUM(O54:O69)</f>
        <v>0</v>
      </c>
      <c r="P52" s="37"/>
      <c r="Q52" s="37">
        <f>SUM(Q54:Q69)</f>
        <v>0</v>
      </c>
      <c r="R52" s="37"/>
      <c r="S52" s="37"/>
      <c r="T52" s="38"/>
      <c r="V52" s="23"/>
    </row>
    <row r="53" spans="1:22" x14ac:dyDescent="0.2">
      <c r="A53" s="43">
        <v>38</v>
      </c>
      <c r="B53" s="44" t="s">
        <v>65</v>
      </c>
      <c r="C53" s="45" t="s">
        <v>131</v>
      </c>
      <c r="D53" s="46" t="s">
        <v>4</v>
      </c>
      <c r="E53" s="47">
        <v>11</v>
      </c>
      <c r="F53" s="48">
        <v>0</v>
      </c>
      <c r="G53" s="49">
        <f t="shared" ref="G53:G60" si="23">ROUND((E53*F53),2)</f>
        <v>0</v>
      </c>
      <c r="H53" s="48">
        <v>104390</v>
      </c>
      <c r="I53" s="49">
        <f t="shared" ref="I53:I60" si="24">ROUND(E53*H53,2)</f>
        <v>1148290</v>
      </c>
      <c r="J53" s="48">
        <v>0</v>
      </c>
      <c r="K53" s="49">
        <f t="shared" ref="K53:K60" si="25">ROUND(E53*J53,2)</f>
        <v>0</v>
      </c>
      <c r="L53" s="49">
        <v>21</v>
      </c>
      <c r="M53" s="49">
        <f t="shared" si="22"/>
        <v>0</v>
      </c>
      <c r="N53" s="49">
        <v>0</v>
      </c>
      <c r="O53" s="49">
        <f t="shared" ref="O53:O60" si="26">ROUND(E53*N53,2)</f>
        <v>0</v>
      </c>
      <c r="P53" s="49">
        <v>0</v>
      </c>
      <c r="Q53" s="49">
        <f t="shared" ref="Q53:Q60" si="27">ROUND(E53*P53,2)</f>
        <v>0</v>
      </c>
      <c r="R53" s="49"/>
      <c r="S53" s="49" t="s">
        <v>29</v>
      </c>
      <c r="T53" s="49" t="s">
        <v>30</v>
      </c>
      <c r="V53" s="23"/>
    </row>
    <row r="54" spans="1:22" x14ac:dyDescent="0.2">
      <c r="A54" s="43">
        <v>39</v>
      </c>
      <c r="B54" s="44" t="s">
        <v>66</v>
      </c>
      <c r="C54" s="45" t="s">
        <v>132</v>
      </c>
      <c r="D54" s="46" t="s">
        <v>4</v>
      </c>
      <c r="E54" s="47">
        <v>28</v>
      </c>
      <c r="F54" s="48">
        <v>0</v>
      </c>
      <c r="G54" s="49">
        <f t="shared" si="23"/>
        <v>0</v>
      </c>
      <c r="H54" s="48">
        <v>104390</v>
      </c>
      <c r="I54" s="49">
        <f t="shared" si="24"/>
        <v>2922920</v>
      </c>
      <c r="J54" s="48">
        <v>0</v>
      </c>
      <c r="K54" s="49">
        <f t="shared" si="25"/>
        <v>0</v>
      </c>
      <c r="L54" s="49">
        <v>21</v>
      </c>
      <c r="M54" s="49">
        <f t="shared" si="22"/>
        <v>0</v>
      </c>
      <c r="N54" s="49">
        <v>0</v>
      </c>
      <c r="O54" s="49">
        <f t="shared" si="26"/>
        <v>0</v>
      </c>
      <c r="P54" s="49">
        <v>0</v>
      </c>
      <c r="Q54" s="49">
        <f t="shared" si="27"/>
        <v>0</v>
      </c>
      <c r="R54" s="49"/>
      <c r="S54" s="49" t="s">
        <v>29</v>
      </c>
      <c r="T54" s="49" t="s">
        <v>30</v>
      </c>
      <c r="V54" s="23"/>
    </row>
    <row r="55" spans="1:22" x14ac:dyDescent="0.2">
      <c r="A55" s="43">
        <v>40</v>
      </c>
      <c r="B55" s="44" t="s">
        <v>67</v>
      </c>
      <c r="C55" s="45" t="s">
        <v>133</v>
      </c>
      <c r="D55" s="46" t="s">
        <v>4</v>
      </c>
      <c r="E55" s="47">
        <v>6</v>
      </c>
      <c r="F55" s="48">
        <v>0</v>
      </c>
      <c r="G55" s="49">
        <f t="shared" si="23"/>
        <v>0</v>
      </c>
      <c r="H55" s="48">
        <v>104390</v>
      </c>
      <c r="I55" s="49">
        <f t="shared" si="24"/>
        <v>626340</v>
      </c>
      <c r="J55" s="48">
        <v>0</v>
      </c>
      <c r="K55" s="49">
        <f t="shared" si="25"/>
        <v>0</v>
      </c>
      <c r="L55" s="49">
        <v>21</v>
      </c>
      <c r="M55" s="49">
        <f t="shared" si="22"/>
        <v>0</v>
      </c>
      <c r="N55" s="49">
        <v>0</v>
      </c>
      <c r="O55" s="49">
        <f t="shared" si="26"/>
        <v>0</v>
      </c>
      <c r="P55" s="49">
        <v>0</v>
      </c>
      <c r="Q55" s="49">
        <f t="shared" si="27"/>
        <v>0</v>
      </c>
      <c r="R55" s="49"/>
      <c r="S55" s="49" t="s">
        <v>29</v>
      </c>
      <c r="T55" s="49" t="s">
        <v>30</v>
      </c>
      <c r="V55" s="23"/>
    </row>
    <row r="56" spans="1:22" x14ac:dyDescent="0.2">
      <c r="A56" s="43">
        <v>41</v>
      </c>
      <c r="B56" s="44" t="s">
        <v>68</v>
      </c>
      <c r="C56" s="45" t="s">
        <v>134</v>
      </c>
      <c r="D56" s="46" t="s">
        <v>4</v>
      </c>
      <c r="E56" s="47">
        <v>32</v>
      </c>
      <c r="F56" s="48">
        <v>0</v>
      </c>
      <c r="G56" s="49">
        <f t="shared" si="23"/>
        <v>0</v>
      </c>
      <c r="H56" s="48">
        <v>104390</v>
      </c>
      <c r="I56" s="49">
        <f t="shared" si="24"/>
        <v>3340480</v>
      </c>
      <c r="J56" s="48">
        <v>0</v>
      </c>
      <c r="K56" s="49">
        <f t="shared" si="25"/>
        <v>0</v>
      </c>
      <c r="L56" s="49">
        <v>21</v>
      </c>
      <c r="M56" s="49">
        <f t="shared" si="22"/>
        <v>0</v>
      </c>
      <c r="N56" s="49">
        <v>0</v>
      </c>
      <c r="O56" s="49">
        <f t="shared" si="26"/>
        <v>0</v>
      </c>
      <c r="P56" s="49">
        <v>0</v>
      </c>
      <c r="Q56" s="49">
        <f t="shared" si="27"/>
        <v>0</v>
      </c>
      <c r="R56" s="49"/>
      <c r="S56" s="49" t="s">
        <v>29</v>
      </c>
      <c r="T56" s="49" t="s">
        <v>30</v>
      </c>
      <c r="V56" s="23"/>
    </row>
    <row r="57" spans="1:22" x14ac:dyDescent="0.2">
      <c r="A57" s="43">
        <v>42</v>
      </c>
      <c r="B57" s="44" t="s">
        <v>70</v>
      </c>
      <c r="C57" s="45" t="s">
        <v>135</v>
      </c>
      <c r="D57" s="46" t="s">
        <v>139</v>
      </c>
      <c r="E57" s="47">
        <v>2</v>
      </c>
      <c r="F57" s="48">
        <v>0</v>
      </c>
      <c r="G57" s="49">
        <f t="shared" si="23"/>
        <v>0</v>
      </c>
      <c r="H57" s="48">
        <v>104390</v>
      </c>
      <c r="I57" s="49">
        <f t="shared" si="24"/>
        <v>208780</v>
      </c>
      <c r="J57" s="48">
        <v>0</v>
      </c>
      <c r="K57" s="49">
        <f t="shared" si="25"/>
        <v>0</v>
      </c>
      <c r="L57" s="49">
        <v>21</v>
      </c>
      <c r="M57" s="49">
        <f t="shared" si="22"/>
        <v>0</v>
      </c>
      <c r="N57" s="49">
        <v>0</v>
      </c>
      <c r="O57" s="49">
        <f t="shared" si="26"/>
        <v>0</v>
      </c>
      <c r="P57" s="49">
        <v>0</v>
      </c>
      <c r="Q57" s="49">
        <f t="shared" si="27"/>
        <v>0</v>
      </c>
      <c r="R57" s="49"/>
      <c r="S57" s="49" t="s">
        <v>29</v>
      </c>
      <c r="T57" s="49" t="s">
        <v>30</v>
      </c>
      <c r="V57" s="23"/>
    </row>
    <row r="58" spans="1:22" x14ac:dyDescent="0.2">
      <c r="A58" s="43">
        <v>43</v>
      </c>
      <c r="B58" s="44" t="s">
        <v>71</v>
      </c>
      <c r="C58" s="45" t="s">
        <v>136</v>
      </c>
      <c r="D58" s="46" t="s">
        <v>4</v>
      </c>
      <c r="E58" s="47">
        <v>4</v>
      </c>
      <c r="F58" s="48">
        <v>0</v>
      </c>
      <c r="G58" s="49">
        <f t="shared" si="23"/>
        <v>0</v>
      </c>
      <c r="H58" s="48">
        <v>104390</v>
      </c>
      <c r="I58" s="49">
        <f t="shared" si="24"/>
        <v>417560</v>
      </c>
      <c r="J58" s="48">
        <v>0</v>
      </c>
      <c r="K58" s="49">
        <f t="shared" si="25"/>
        <v>0</v>
      </c>
      <c r="L58" s="49">
        <v>21</v>
      </c>
      <c r="M58" s="49">
        <f t="shared" si="22"/>
        <v>0</v>
      </c>
      <c r="N58" s="49">
        <v>0</v>
      </c>
      <c r="O58" s="49">
        <f t="shared" si="26"/>
        <v>0</v>
      </c>
      <c r="P58" s="49">
        <v>0</v>
      </c>
      <c r="Q58" s="49">
        <f t="shared" si="27"/>
        <v>0</v>
      </c>
      <c r="R58" s="49"/>
      <c r="S58" s="49" t="s">
        <v>29</v>
      </c>
      <c r="T58" s="49" t="s">
        <v>30</v>
      </c>
      <c r="V58" s="23"/>
    </row>
    <row r="59" spans="1:22" x14ac:dyDescent="0.2">
      <c r="A59" s="43">
        <v>44</v>
      </c>
      <c r="B59" s="44" t="s">
        <v>72</v>
      </c>
      <c r="C59" s="45" t="s">
        <v>137</v>
      </c>
      <c r="D59" s="46" t="s">
        <v>4</v>
      </c>
      <c r="E59" s="47">
        <v>20</v>
      </c>
      <c r="F59" s="48">
        <v>0</v>
      </c>
      <c r="G59" s="49">
        <f t="shared" si="23"/>
        <v>0</v>
      </c>
      <c r="H59" s="48">
        <v>104390</v>
      </c>
      <c r="I59" s="49">
        <f t="shared" si="24"/>
        <v>2087800</v>
      </c>
      <c r="J59" s="48">
        <v>0</v>
      </c>
      <c r="K59" s="49">
        <f t="shared" si="25"/>
        <v>0</v>
      </c>
      <c r="L59" s="49">
        <v>21</v>
      </c>
      <c r="M59" s="49">
        <f t="shared" si="22"/>
        <v>0</v>
      </c>
      <c r="N59" s="49">
        <v>0</v>
      </c>
      <c r="O59" s="49">
        <f t="shared" si="26"/>
        <v>0</v>
      </c>
      <c r="P59" s="49">
        <v>0</v>
      </c>
      <c r="Q59" s="49">
        <f t="shared" si="27"/>
        <v>0</v>
      </c>
      <c r="R59" s="49"/>
      <c r="S59" s="49" t="s">
        <v>29</v>
      </c>
      <c r="T59" s="49" t="s">
        <v>30</v>
      </c>
      <c r="V59" s="23"/>
    </row>
    <row r="60" spans="1:22" x14ac:dyDescent="0.2">
      <c r="A60" s="43">
        <v>45</v>
      </c>
      <c r="B60" s="44" t="s">
        <v>73</v>
      </c>
      <c r="C60" s="45" t="s">
        <v>138</v>
      </c>
      <c r="D60" s="46" t="s">
        <v>4</v>
      </c>
      <c r="E60" s="47">
        <v>3</v>
      </c>
      <c r="F60" s="48">
        <v>0</v>
      </c>
      <c r="G60" s="49">
        <f t="shared" si="23"/>
        <v>0</v>
      </c>
      <c r="H60" s="48">
        <v>1250</v>
      </c>
      <c r="I60" s="49">
        <f t="shared" si="24"/>
        <v>3750</v>
      </c>
      <c r="J60" s="48">
        <v>0</v>
      </c>
      <c r="K60" s="49">
        <f t="shared" si="25"/>
        <v>0</v>
      </c>
      <c r="L60" s="49">
        <v>21</v>
      </c>
      <c r="M60" s="49">
        <f t="shared" si="22"/>
        <v>0</v>
      </c>
      <c r="N60" s="49">
        <v>0</v>
      </c>
      <c r="O60" s="49">
        <f t="shared" si="26"/>
        <v>0</v>
      </c>
      <c r="P60" s="49">
        <v>0</v>
      </c>
      <c r="Q60" s="49">
        <f t="shared" si="27"/>
        <v>0</v>
      </c>
      <c r="R60" s="49"/>
      <c r="S60" s="49" t="s">
        <v>29</v>
      </c>
      <c r="T60" s="49" t="s">
        <v>30</v>
      </c>
      <c r="V60" s="23"/>
    </row>
    <row r="61" spans="1:22" x14ac:dyDescent="0.2">
      <c r="A61" s="32" t="s">
        <v>26</v>
      </c>
      <c r="B61" s="33" t="s">
        <v>79</v>
      </c>
      <c r="C61" s="34" t="s">
        <v>140</v>
      </c>
      <c r="D61" s="35"/>
      <c r="E61" s="36"/>
      <c r="F61" s="37"/>
      <c r="G61" s="37">
        <f>SUM(G62:G63)</f>
        <v>0</v>
      </c>
      <c r="H61" s="37"/>
      <c r="I61" s="37">
        <f>SUM(I63:I69)</f>
        <v>2192190</v>
      </c>
      <c r="J61" s="37"/>
      <c r="K61" s="37">
        <f>SUM(K63:K69)</f>
        <v>0</v>
      </c>
      <c r="L61" s="37"/>
      <c r="M61" s="37">
        <f>SUM(M63:M69)</f>
        <v>0</v>
      </c>
      <c r="N61" s="37"/>
      <c r="O61" s="37">
        <f>SUM(O63:O69)</f>
        <v>0</v>
      </c>
      <c r="P61" s="37"/>
      <c r="Q61" s="37">
        <f>SUM(Q63:Q69)</f>
        <v>0</v>
      </c>
      <c r="R61" s="37"/>
      <c r="S61" s="37"/>
      <c r="T61" s="38"/>
      <c r="V61" s="23"/>
    </row>
    <row r="62" spans="1:22" x14ac:dyDescent="0.2">
      <c r="A62" s="43">
        <v>46</v>
      </c>
      <c r="B62" s="44" t="s">
        <v>74</v>
      </c>
      <c r="C62" s="50" t="s">
        <v>141</v>
      </c>
      <c r="D62" s="46" t="s">
        <v>2</v>
      </c>
      <c r="E62" s="47">
        <v>1</v>
      </c>
      <c r="F62" s="48">
        <v>0</v>
      </c>
      <c r="G62" s="49">
        <f t="shared" ref="G62:G63" si="28">ROUND((E62*F62),2)</f>
        <v>0</v>
      </c>
      <c r="H62" s="48">
        <v>104390</v>
      </c>
      <c r="I62" s="49">
        <f>ROUND(E62*H62,2)</f>
        <v>104390</v>
      </c>
      <c r="J62" s="48">
        <v>0</v>
      </c>
      <c r="K62" s="49">
        <f>ROUND(E62*J62,2)</f>
        <v>0</v>
      </c>
      <c r="L62" s="49">
        <v>21</v>
      </c>
      <c r="M62" s="49">
        <f t="shared" ref="M62:M68" si="29">G62*(1+L62/100)</f>
        <v>0</v>
      </c>
      <c r="N62" s="49">
        <v>0</v>
      </c>
      <c r="O62" s="49">
        <f>ROUND(E62*N62,2)</f>
        <v>0</v>
      </c>
      <c r="P62" s="49">
        <v>0</v>
      </c>
      <c r="Q62" s="49">
        <f>ROUND(E62*P62,2)</f>
        <v>0</v>
      </c>
      <c r="R62" s="49"/>
      <c r="S62" s="49" t="s">
        <v>29</v>
      </c>
      <c r="T62" s="49" t="s">
        <v>30</v>
      </c>
      <c r="V62" s="23"/>
    </row>
    <row r="63" spans="1:22" x14ac:dyDescent="0.2">
      <c r="A63" s="43">
        <v>47</v>
      </c>
      <c r="B63" s="44" t="s">
        <v>75</v>
      </c>
      <c r="C63" s="50" t="s">
        <v>142</v>
      </c>
      <c r="D63" s="46" t="s">
        <v>2</v>
      </c>
      <c r="E63" s="47">
        <v>1</v>
      </c>
      <c r="F63" s="48">
        <v>0</v>
      </c>
      <c r="G63" s="49">
        <f t="shared" si="28"/>
        <v>0</v>
      </c>
      <c r="H63" s="48">
        <v>104390</v>
      </c>
      <c r="I63" s="49">
        <f>ROUND(E63*H63,2)</f>
        <v>104390</v>
      </c>
      <c r="J63" s="48">
        <v>0</v>
      </c>
      <c r="K63" s="49">
        <f>ROUND(E63*J63,2)</f>
        <v>0</v>
      </c>
      <c r="L63" s="49">
        <v>21</v>
      </c>
      <c r="M63" s="49">
        <f t="shared" si="29"/>
        <v>0</v>
      </c>
      <c r="N63" s="49">
        <v>0</v>
      </c>
      <c r="O63" s="49">
        <f>ROUND(E63*N63,2)</f>
        <v>0</v>
      </c>
      <c r="P63" s="49">
        <v>0</v>
      </c>
      <c r="Q63" s="49">
        <f>ROUND(E63*P63,2)</f>
        <v>0</v>
      </c>
      <c r="R63" s="49"/>
      <c r="S63" s="49" t="s">
        <v>29</v>
      </c>
      <c r="T63" s="49" t="s">
        <v>30</v>
      </c>
      <c r="V63" s="23"/>
    </row>
    <row r="64" spans="1:22" x14ac:dyDescent="0.2">
      <c r="A64" s="32" t="s">
        <v>26</v>
      </c>
      <c r="B64" s="33" t="s">
        <v>80</v>
      </c>
      <c r="C64" s="34" t="s">
        <v>143</v>
      </c>
      <c r="D64" s="35"/>
      <c r="E64" s="36"/>
      <c r="F64" s="37"/>
      <c r="G64" s="37">
        <f>SUM(G65:G68)</f>
        <v>0</v>
      </c>
      <c r="H64" s="37"/>
      <c r="I64" s="37">
        <f>SUM(I66:I69)</f>
        <v>835120</v>
      </c>
      <c r="J64" s="37"/>
      <c r="K64" s="37">
        <f>SUM(K66:K69)</f>
        <v>0</v>
      </c>
      <c r="L64" s="37"/>
      <c r="M64" s="37">
        <f>SUM(M66:M69)</f>
        <v>0</v>
      </c>
      <c r="N64" s="37"/>
      <c r="O64" s="37">
        <f>SUM(O66:O69)</f>
        <v>0</v>
      </c>
      <c r="P64" s="37"/>
      <c r="Q64" s="37">
        <f>SUM(Q66:Q69)</f>
        <v>0</v>
      </c>
      <c r="R64" s="37"/>
      <c r="S64" s="37"/>
      <c r="T64" s="38"/>
      <c r="V64" s="23"/>
    </row>
    <row r="65" spans="1:22" x14ac:dyDescent="0.2">
      <c r="A65" s="43">
        <v>48</v>
      </c>
      <c r="B65" s="44" t="s">
        <v>76</v>
      </c>
      <c r="C65" s="45" t="s">
        <v>144</v>
      </c>
      <c r="D65" s="46" t="s">
        <v>4</v>
      </c>
      <c r="E65" s="47">
        <v>4</v>
      </c>
      <c r="F65" s="48">
        <v>0</v>
      </c>
      <c r="G65" s="49">
        <f t="shared" ref="G65:G68" si="30">ROUND((E65*F65),2)</f>
        <v>0</v>
      </c>
      <c r="H65" s="48">
        <v>104390</v>
      </c>
      <c r="I65" s="49">
        <f>ROUND(E65*H65,2)</f>
        <v>417560</v>
      </c>
      <c r="J65" s="48">
        <v>0</v>
      </c>
      <c r="K65" s="49">
        <f>ROUND(E65*J65,2)</f>
        <v>0</v>
      </c>
      <c r="L65" s="49">
        <v>21</v>
      </c>
      <c r="M65" s="49">
        <f t="shared" si="29"/>
        <v>0</v>
      </c>
      <c r="N65" s="49">
        <v>0</v>
      </c>
      <c r="O65" s="49">
        <f>ROUND(E65*N65,2)</f>
        <v>0</v>
      </c>
      <c r="P65" s="49">
        <v>0</v>
      </c>
      <c r="Q65" s="49">
        <f>ROUND(E65*P65,2)</f>
        <v>0</v>
      </c>
      <c r="R65" s="49"/>
      <c r="S65" s="49" t="s">
        <v>29</v>
      </c>
      <c r="T65" s="49" t="s">
        <v>30</v>
      </c>
      <c r="V65" s="23"/>
    </row>
    <row r="66" spans="1:22" x14ac:dyDescent="0.2">
      <c r="A66" s="43">
        <v>49</v>
      </c>
      <c r="B66" s="44" t="s">
        <v>77</v>
      </c>
      <c r="C66" s="45" t="s">
        <v>145</v>
      </c>
      <c r="D66" s="46" t="s">
        <v>4</v>
      </c>
      <c r="E66" s="47">
        <v>3</v>
      </c>
      <c r="F66" s="48">
        <v>0</v>
      </c>
      <c r="G66" s="49">
        <f t="shared" si="30"/>
        <v>0</v>
      </c>
      <c r="H66" s="48">
        <v>104390</v>
      </c>
      <c r="I66" s="49">
        <f>ROUND(E66*H66,2)</f>
        <v>313170</v>
      </c>
      <c r="J66" s="48">
        <v>0</v>
      </c>
      <c r="K66" s="49">
        <f>ROUND(E66*J66,2)</f>
        <v>0</v>
      </c>
      <c r="L66" s="49">
        <v>21</v>
      </c>
      <c r="M66" s="49">
        <f t="shared" si="29"/>
        <v>0</v>
      </c>
      <c r="N66" s="49">
        <v>0</v>
      </c>
      <c r="O66" s="49">
        <f>ROUND(E66*N66,2)</f>
        <v>0</v>
      </c>
      <c r="P66" s="49">
        <v>0</v>
      </c>
      <c r="Q66" s="49">
        <f>ROUND(E66*P66,2)</f>
        <v>0</v>
      </c>
      <c r="R66" s="49"/>
      <c r="S66" s="49" t="s">
        <v>29</v>
      </c>
      <c r="T66" s="49" t="s">
        <v>30</v>
      </c>
      <c r="V66" s="23"/>
    </row>
    <row r="67" spans="1:22" x14ac:dyDescent="0.2">
      <c r="A67" s="43">
        <v>50</v>
      </c>
      <c r="B67" s="44" t="s">
        <v>151</v>
      </c>
      <c r="C67" s="45" t="s">
        <v>138</v>
      </c>
      <c r="D67" s="46" t="s">
        <v>4</v>
      </c>
      <c r="E67" s="47">
        <v>2</v>
      </c>
      <c r="F67" s="48">
        <v>0</v>
      </c>
      <c r="G67" s="49">
        <f t="shared" si="30"/>
        <v>0</v>
      </c>
      <c r="H67" s="48">
        <v>104390</v>
      </c>
      <c r="I67" s="49">
        <f>ROUND(E67*H67,2)</f>
        <v>208780</v>
      </c>
      <c r="J67" s="48">
        <v>0</v>
      </c>
      <c r="K67" s="49">
        <f>ROUND(E67*J67,2)</f>
        <v>0</v>
      </c>
      <c r="L67" s="49">
        <v>21</v>
      </c>
      <c r="M67" s="49">
        <f t="shared" si="29"/>
        <v>0</v>
      </c>
      <c r="N67" s="49">
        <v>0</v>
      </c>
      <c r="O67" s="49">
        <f>ROUND(E67*N67,2)</f>
        <v>0</v>
      </c>
      <c r="P67" s="49">
        <v>0</v>
      </c>
      <c r="Q67" s="49">
        <f>ROUND(E67*P67,2)</f>
        <v>0</v>
      </c>
      <c r="R67" s="49"/>
      <c r="S67" s="49" t="s">
        <v>29</v>
      </c>
      <c r="T67" s="49" t="s">
        <v>30</v>
      </c>
      <c r="V67" s="23"/>
    </row>
    <row r="68" spans="1:22" x14ac:dyDescent="0.2">
      <c r="A68" s="43">
        <v>51</v>
      </c>
      <c r="B68" s="44" t="s">
        <v>152</v>
      </c>
      <c r="C68" s="45" t="s">
        <v>146</v>
      </c>
      <c r="D68" s="46" t="s">
        <v>4</v>
      </c>
      <c r="E68" s="47">
        <v>3</v>
      </c>
      <c r="F68" s="48">
        <v>0</v>
      </c>
      <c r="G68" s="49">
        <f t="shared" si="30"/>
        <v>0</v>
      </c>
      <c r="H68" s="48">
        <v>104390</v>
      </c>
      <c r="I68" s="49">
        <f>ROUND(E68*H68,2)</f>
        <v>313170</v>
      </c>
      <c r="J68" s="48">
        <v>0</v>
      </c>
      <c r="K68" s="49">
        <f>ROUND(E68*J68,2)</f>
        <v>0</v>
      </c>
      <c r="L68" s="49">
        <v>21</v>
      </c>
      <c r="M68" s="49">
        <f t="shared" si="29"/>
        <v>0</v>
      </c>
      <c r="N68" s="49">
        <v>0</v>
      </c>
      <c r="O68" s="49">
        <f>ROUND(E68*N68,2)</f>
        <v>0</v>
      </c>
      <c r="P68" s="49">
        <v>0</v>
      </c>
      <c r="Q68" s="49">
        <f>ROUND(E68*P68,2)</f>
        <v>0</v>
      </c>
      <c r="R68" s="49"/>
      <c r="S68" s="49" t="s">
        <v>29</v>
      </c>
      <c r="T68" s="49" t="s">
        <v>30</v>
      </c>
      <c r="V68" s="23"/>
    </row>
    <row r="69" spans="1:22" x14ac:dyDescent="0.2">
      <c r="A69" s="39" t="s">
        <v>0</v>
      </c>
      <c r="B69" s="39"/>
      <c r="C69" s="34"/>
      <c r="D69" s="40"/>
      <c r="E69" s="41"/>
      <c r="F69" s="41"/>
      <c r="G69" s="42">
        <f>FLOOR((SUM(G64+G61+G52+G46+G35+G8)),1)</f>
        <v>0</v>
      </c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</row>
    <row r="71" spans="1:22" x14ac:dyDescent="0.2">
      <c r="A71" s="31" t="s">
        <v>154</v>
      </c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</row>
    <row r="72" spans="1:22" x14ac:dyDescent="0.2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</row>
    <row r="73" spans="1:22" x14ac:dyDescent="0.2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</row>
    <row r="74" spans="1:22" x14ac:dyDescent="0.2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</row>
    <row r="75" spans="1:22" x14ac:dyDescent="0.2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</row>
    <row r="76" spans="1:22" x14ac:dyDescent="0.2">
      <c r="A76" s="31" t="s">
        <v>155</v>
      </c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</row>
    <row r="77" spans="1:22" x14ac:dyDescent="0.2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</row>
    <row r="78" spans="1:22" x14ac:dyDescent="0.2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</row>
    <row r="79" spans="1:22" x14ac:dyDescent="0.2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</row>
    <row r="80" spans="1:22" x14ac:dyDescent="0.2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</row>
  </sheetData>
  <mergeCells count="6">
    <mergeCell ref="A76:T80"/>
    <mergeCell ref="A1:G1"/>
    <mergeCell ref="C2:G2"/>
    <mergeCell ref="C3:G3"/>
    <mergeCell ref="C4:G4"/>
    <mergeCell ref="A71:T75"/>
  </mergeCells>
  <phoneticPr fontId="0" type="noConversion"/>
  <pageMargins left="0.59055118110236227" right="0.59055118110236227" top="0.59055118110236227" bottom="0.59055118110236227" header="0.51181102362204722" footer="0.51181102362204722"/>
  <pageSetup paperSize="9" fitToHeight="0" orientation="landscape" r:id="rId1"/>
  <headerFooter alignWithMargins="0"/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ELPIK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Materiál s montáží</dc:title>
  <dc:creator>Svozílek Lukáš</dc:creator>
  <cp:lastModifiedBy>Ludík Antonín</cp:lastModifiedBy>
  <cp:lastPrinted>2019-01-07T16:56:37Z</cp:lastPrinted>
  <dcterms:created xsi:type="dcterms:W3CDTF">2001-09-26T09:30:33Z</dcterms:created>
  <dcterms:modified xsi:type="dcterms:W3CDTF">2019-01-07T16:56:58Z</dcterms:modified>
</cp:coreProperties>
</file>